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32" i="3"/>
  <c r="G31" i="3"/>
  <c r="E31" i="3"/>
  <c r="G30" i="3"/>
  <c r="E30" i="3"/>
  <c r="G29" i="3"/>
  <c r="E29" i="3"/>
  <c r="G28" i="3"/>
  <c r="E28" i="3"/>
  <c r="G27" i="3"/>
  <c r="E27" i="3"/>
  <c r="G26" i="3"/>
  <c r="E26" i="3"/>
  <c r="I20" i="3"/>
  <c r="H20" i="3"/>
  <c r="G20" i="3"/>
  <c r="F20" i="3"/>
  <c r="E20" i="3"/>
  <c r="D20" i="3"/>
  <c r="I19" i="3"/>
  <c r="H19" i="3"/>
  <c r="G19" i="3"/>
  <c r="F19" i="3"/>
  <c r="E19" i="3"/>
  <c r="D19" i="3"/>
  <c r="J35" i="2"/>
  <c r="J34" i="2"/>
  <c r="J33" i="2"/>
  <c r="J32" i="2"/>
  <c r="J31" i="2"/>
  <c r="J30" i="2"/>
  <c r="V26" i="2"/>
  <c r="S26" i="2"/>
  <c r="P26" i="2"/>
  <c r="M26" i="2"/>
  <c r="J26" i="2"/>
  <c r="G26" i="2"/>
  <c r="D26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<sst xmlns="http://schemas.openxmlformats.org/spreadsheetml/2006/main" count="199" uniqueCount="89">
  <si>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</si>
  <si>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</si>
  <si>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</si>
  <si>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</si>
  <si>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</si>
  <si>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</si>
  <si>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</si>
  <si>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</si>
  <si>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</si>
  <si>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</si>
  <si>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Managing Digital Innoivation Transformation(MBPC-3019)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</si>
  <si>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</si>
  <si>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</si>
  <si>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</si>
  <si>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</si>
  <si>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</si>
  <si>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</si>
  <si>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</si>
  <si>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</si>
  <si>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</si>
  <si>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</si>
  <si>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</si>
  <si>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</si>
  <si>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</si>
  <si>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</si>
  <si>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</si>
  <si>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</si>
  <si>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</si>
  <si>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</si>
  <si>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</si>
  <si>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GEETANJALI SAHU</t>
  </si>
  <si>
    <t>A</t>
  </si>
  <si>
    <t>KAMAL LOCHAN SETHI</t>
  </si>
  <si>
    <t>B</t>
  </si>
  <si>
    <t>KEDAR SAHOO</t>
  </si>
  <si>
    <t>MANOJ KUMAR MALIK</t>
  </si>
  <si>
    <t>MONALISA SAHOO</t>
  </si>
  <si>
    <t>PRANAMYA TRIPATHY</t>
  </si>
  <si>
    <t>E</t>
  </si>
  <si>
    <t>RAJESH ANDIA</t>
  </si>
  <si>
    <t>SATYAKAM SARANGI</t>
  </si>
  <si>
    <t>SMRUTI RANJAN NAYAK</t>
  </si>
  <si>
    <t>SNIGDHA PRIYADARSHANI SAHU</t>
  </si>
  <si>
    <t>SOUMYA RANJAN BEHERA</t>
  </si>
  <si>
    <t>SUBHANARAYAN KAR</t>
  </si>
  <si>
    <t>SUSHREE ANANYA DASH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</si>
  <si>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</si>
  <si>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</si>
  <si>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</si>
  <si>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</si>
  <si>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</si>
  <si>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</si>
  <si>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</si>
  <si>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</si>
  <si>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</si>
  <si>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</si>
  <si>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</si>
  <si>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</si>
  <si>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</si>
  <si>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</si>
  <si>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</si>
  <si>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</si>
  <si>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</si>
  <si>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</si>
  <si>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</si>
  <si>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</si>
  <si>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</si>
  <si>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</si>
  <si>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</si>
  <si>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Managing Digital Innoivation Transformation(MBPC-3019)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</si>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</sst>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"/>
    <numFmt numFmtId="167" formatCode="0.0_ 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sz val="18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sz val="22"/>
      <name val="Times New Roman"/>
      <charset val="134"/>
    </font>
    <font>
      <b/>
      <sz val="16"/>
      <color rgb="FF000000"/>
      <name val="Times New Roman"/>
      <charset val="134"/>
    </font>
    <font>
      <sz val="20"/>
      <color rgb="FF000000"/>
      <name val="Microsoft Sans Serif"/>
    </font>
    <font>
      <sz val="2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167" fontId="2" fillId="0" borderId="1" xfId="0" applyNumberFormat="1" applyFont="1" applyBorder="1"/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vertical="center" wrapText="1" shrinkToFit="1" readingOrder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9" xfId="0" applyNumberFormat="1" applyFont="1" applyFill="1" applyBorder="1" applyAlignment="1" applyProtection="1">
      <alignment vertical="center" wrapText="1" shrinkToFit="1" readingOrder="1"/>
    </xf>
    <xf numFmtId="0" fontId="11" fillId="0" borderId="1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20" fillId="0" borderId="9" xfId="0" applyFont="1" applyBorder="1" applyAlignment="1">
      <alignment vertical="center" wrapText="1" shrinkToFit="1" readingOrder="1"/>
    </xf>
    <xf numFmtId="0" fontId="21" fillId="0" borderId="9" xfId="0" applyNumberFormat="1" applyFont="1" applyFill="1" applyBorder="1" applyAlignment="1" applyProtection="1">
      <alignment vertical="center" wrapText="1" shrinkToFi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3152"/>
        <c:axId val="202274688"/>
      </c:barChart>
      <c:catAx>
        <c:axId val="20227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4688"/>
        <c:crosses val="autoZero"/>
        <c:auto val="1"/>
        <c:lblAlgn val="ctr"/>
        <c:lblOffset val="100"/>
        <c:noMultiLvlLbl val="0"/>
      </c:catAx>
      <c:valAx>
        <c:axId val="20227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3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0560"/>
        <c:axId val="205172096"/>
      </c:barChart>
      <c:catAx>
        <c:axId val="20517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72096"/>
        <c:crosses val="autoZero"/>
        <c:auto val="1"/>
        <c:lblAlgn val="ctr"/>
        <c:lblOffset val="100"/>
        <c:noMultiLvlLbl val="0"/>
      </c:catAx>
      <c:valAx>
        <c:axId val="20517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7056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PO!$L$37:$O$37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PO!$L$38:$O$38</c:f>
              <c:numCache>
                <c:formatCode>General</c:formatCode>
                <c:ptCount val="4"/>
                <c:pt idx="0">
                  <c:v>2.8</c:v>
                </c:pt>
                <c:pt idx="1">
                  <c:v>2.8</c:v>
                </c:pt>
                <c:pt idx="2">
                  <c:v>3</c:v>
                </c:pt>
                <c:pt idx="3" formatCode="0.0_ 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5462912"/>
        <c:axId val="205485184"/>
      </c:barChart>
      <c:catAx>
        <c:axId val="20546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85184"/>
        <c:crosses val="autoZero"/>
        <c:auto val="1"/>
        <c:lblAlgn val="ctr"/>
        <c:lblOffset val="100"/>
        <c:noMultiLvlLbl val="0"/>
      </c:catAx>
      <c:valAx>
        <c:axId val="2054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6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2.8</c:v>
                </c:pt>
                <c:pt idx="1">
                  <c:v>2.8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5325440"/>
        <c:axId val="205326976"/>
      </c:barChart>
      <c:catAx>
        <c:axId val="205325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26976"/>
        <c:crosses val="autoZero"/>
        <c:auto val="1"/>
        <c:lblAlgn val="ctr"/>
        <c:lblOffset val="100"/>
        <c:noMultiLvlLbl val="0"/>
      </c:catAx>
      <c:valAx>
        <c:axId val="20532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2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41</xdr:row>
      <xdr:rowOff>75197</xdr:rowOff>
    </xdr:from>
    <xdr:to>
      <xdr:col>21</xdr:col>
      <xdr:colOff>2030328</xdr:colOff>
      <xdr:row>72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22</xdr:row>
      <xdr:rowOff>66675</xdr:rowOff>
    </xdr:from>
    <xdr:to>
      <xdr:col>17</xdr:col>
      <xdr:colOff>28575</xdr:colOff>
      <xdr:row>33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260350</xdr:colOff>
      <xdr:row>29</xdr:row>
      <xdr:rowOff>171450</xdr:rowOff>
    </xdr:from>
    <xdr:to>
      <xdr:col>17</xdr:col>
      <xdr:colOff>438150</xdr:colOff>
      <xdr:row>46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555625</xdr:colOff>
      <xdr:row>29</xdr:row>
      <xdr:rowOff>171450</xdr:rowOff>
    </xdr:from>
    <xdr:to>
      <xdr:col>9</xdr:col>
      <xdr:colOff>46990</xdr:colOff>
      <xdr:row>46</xdr:row>
      <xdr:rowOff>113665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8" t="s">
        <v>0</v>
      </c>
      <c r="B6" s="88"/>
      <c r="C6" s="88" t="s">
        <v>1</v>
      </c>
      <c r="D6" s="89">
        <v>0.8</v>
      </c>
    </row>
    <row r="7" spans="1:4" ht="15.75">
      <c r="A7" s="88"/>
      <c r="B7" s="88"/>
      <c r="C7" s="88" t="s">
        <v>2</v>
      </c>
      <c r="D7" s="89">
        <v>0.2</v>
      </c>
    </row>
    <row r="8" spans="1:4" ht="15.75">
      <c r="A8" s="90"/>
      <c r="B8" s="90"/>
      <c r="C8" s="90"/>
      <c r="D8" s="90"/>
    </row>
    <row r="9" spans="1:4" ht="15.75">
      <c r="A9" s="88" t="s">
        <v>3</v>
      </c>
      <c r="B9" s="88"/>
      <c r="C9" s="88"/>
      <c r="D9" s="90"/>
    </row>
    <row r="10" spans="1:4" ht="78.75">
      <c r="A10" s="91" t="s">
        <v>4</v>
      </c>
      <c r="B10" s="92" t="s">
        <v>5</v>
      </c>
      <c r="C10" s="93">
        <v>0.6</v>
      </c>
      <c r="D10" s="90"/>
    </row>
    <row r="11" spans="1:4" s="87" customFormat="1" ht="110.25">
      <c r="A11" s="94" t="s">
        <v>6</v>
      </c>
      <c r="B11" s="94" t="s">
        <v>7</v>
      </c>
      <c r="C11" s="94" t="s">
        <v>8</v>
      </c>
      <c r="D11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zoomScale="40" zoomScaleNormal="40" workbookViewId="0">
      <selection activeCell="D4" sqref="D4:L4"/>
    </sheetView>
  </sheetViews>
  <sheetFormatPr defaultColWidth="9.140625" defaultRowHeight="18.75"/>
  <cols>
    <col min="1" max="1" width="10.7109375" style="42" customWidth="1"/>
    <col min="2" max="2" width="24.42578125" style="42" customWidth="1"/>
    <col min="3" max="3" width="41.85546875" style="42" customWidth="1"/>
    <col min="4" max="8" width="16" style="43" customWidth="1"/>
    <col min="9" max="9" width="23.140625" style="43" customWidth="1"/>
    <col min="10" max="10" width="24.42578125" style="43" customWidth="1"/>
    <col min="11" max="13" width="16" style="43" customWidth="1"/>
    <col min="14" max="14" width="16.42578125" style="43" customWidth="1"/>
    <col min="15" max="21" width="16" style="43" customWidth="1"/>
    <col min="22" max="22" width="30.42578125" style="43" customWidth="1"/>
    <col min="23" max="26" width="9.140625" style="42" hidden="1" customWidth="1"/>
    <col min="27" max="27" width="18.42578125" style="42" customWidth="1"/>
    <col min="28" max="28" width="16.140625" style="42" customWidth="1"/>
    <col min="29" max="29" width="21.42578125" style="42" customWidth="1"/>
    <col min="30" max="16384" width="9.140625" style="42"/>
  </cols>
  <sheetData>
    <row r="1" spans="1:29" ht="34.5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44"/>
    </row>
    <row r="2" spans="1:29" ht="33" customHeight="1">
      <c r="A2" s="129" t="s">
        <v>10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44"/>
      <c r="W2" s="76"/>
      <c r="X2" s="76"/>
      <c r="Y2" s="76"/>
      <c r="Z2" s="76"/>
      <c r="AA2" s="76"/>
    </row>
    <row r="3" spans="1:29" ht="39" customHeight="1">
      <c r="A3" s="45"/>
      <c r="B3" s="45"/>
      <c r="C3" s="45"/>
      <c r="D3" s="96" t="s">
        <v>11</v>
      </c>
      <c r="E3" s="96"/>
      <c r="F3" s="96"/>
      <c r="G3" s="96" t="s">
        <v>12</v>
      </c>
      <c r="H3" s="96"/>
      <c r="I3" s="96"/>
      <c r="J3" s="96" t="s">
        <v>13</v>
      </c>
      <c r="K3" s="96"/>
      <c r="L3" s="96"/>
      <c r="M3" s="96" t="s">
        <v>14</v>
      </c>
      <c r="N3" s="96"/>
      <c r="O3" s="96"/>
      <c r="P3" s="96" t="s">
        <v>15</v>
      </c>
      <c r="Q3" s="96"/>
      <c r="R3" s="96"/>
      <c r="S3" s="96" t="s">
        <v>16</v>
      </c>
      <c r="T3" s="96"/>
      <c r="U3" s="96"/>
      <c r="V3" s="46"/>
      <c r="W3" s="76"/>
      <c r="X3" s="76"/>
      <c r="Y3" s="76"/>
      <c r="Z3" s="76"/>
      <c r="AA3" s="76"/>
    </row>
    <row r="4" spans="1:29" ht="39" customHeight="1">
      <c r="A4" s="45"/>
      <c r="B4" s="47"/>
      <c r="C4" s="47"/>
      <c r="D4" s="97" t="s">
        <v>17</v>
      </c>
      <c r="E4" s="98"/>
      <c r="F4" s="98"/>
      <c r="G4" s="98"/>
      <c r="H4" s="98"/>
      <c r="I4" s="98"/>
      <c r="J4" s="98"/>
      <c r="K4" s="98"/>
      <c r="L4" s="99"/>
      <c r="M4" s="97" t="s">
        <v>18</v>
      </c>
      <c r="N4" s="98"/>
      <c r="O4" s="98"/>
      <c r="P4" s="98"/>
      <c r="Q4" s="98"/>
      <c r="R4" s="98"/>
      <c r="S4" s="98"/>
      <c r="T4" s="98"/>
      <c r="U4" s="99"/>
      <c r="V4" s="77"/>
      <c r="W4" s="76"/>
      <c r="X4" s="76"/>
      <c r="Y4" s="76"/>
      <c r="Z4" s="76"/>
      <c r="AA4" s="76"/>
    </row>
    <row r="5" spans="1:29" s="41" customFormat="1" ht="93.75" customHeight="1">
      <c r="A5" s="48"/>
      <c r="B5" s="49"/>
      <c r="C5" s="49"/>
      <c r="D5" s="50" t="s">
        <v>19</v>
      </c>
      <c r="E5" s="51" t="s">
        <v>20</v>
      </c>
      <c r="F5" s="52" t="s">
        <v>21</v>
      </c>
      <c r="G5" s="50" t="s">
        <v>19</v>
      </c>
      <c r="H5" s="51" t="s">
        <v>20</v>
      </c>
      <c r="I5" s="52" t="s">
        <v>21</v>
      </c>
      <c r="J5" s="50" t="s">
        <v>19</v>
      </c>
      <c r="K5" s="51" t="s">
        <v>20</v>
      </c>
      <c r="L5" s="52" t="s">
        <v>21</v>
      </c>
      <c r="M5" s="50" t="s">
        <v>22</v>
      </c>
      <c r="N5" s="51" t="s">
        <v>23</v>
      </c>
      <c r="O5" s="52" t="s">
        <v>24</v>
      </c>
      <c r="P5" s="50" t="s">
        <v>22</v>
      </c>
      <c r="Q5" s="51" t="s">
        <v>23</v>
      </c>
      <c r="R5" s="52" t="s">
        <v>24</v>
      </c>
      <c r="S5" s="50" t="s">
        <v>22</v>
      </c>
      <c r="T5" s="51" t="s">
        <v>23</v>
      </c>
      <c r="U5" s="52" t="s">
        <v>24</v>
      </c>
      <c r="V5" s="78" t="s">
        <v>25</v>
      </c>
      <c r="W5" s="79"/>
      <c r="X5" s="79"/>
      <c r="Y5" s="79"/>
      <c r="Z5" s="79"/>
      <c r="AA5" s="79"/>
    </row>
    <row r="6" spans="1:29" s="41" customFormat="1" ht="117.75" customHeight="1">
      <c r="A6" s="53" t="s">
        <v>26</v>
      </c>
      <c r="B6" s="53" t="s">
        <v>27</v>
      </c>
      <c r="C6" s="53" t="s">
        <v>28</v>
      </c>
      <c r="D6" s="54">
        <v>2</v>
      </c>
      <c r="E6" s="55">
        <v>2</v>
      </c>
      <c r="F6" s="56">
        <v>1</v>
      </c>
      <c r="G6" s="54">
        <v>3</v>
      </c>
      <c r="H6" s="55">
        <v>2</v>
      </c>
      <c r="I6" s="56">
        <v>2</v>
      </c>
      <c r="J6" s="54">
        <v>10</v>
      </c>
      <c r="K6" s="55">
        <v>1</v>
      </c>
      <c r="L6" s="56">
        <v>2</v>
      </c>
      <c r="M6" s="73">
        <v>3</v>
      </c>
      <c r="N6" s="55">
        <v>2</v>
      </c>
      <c r="O6" s="56">
        <v>1</v>
      </c>
      <c r="P6" s="73">
        <v>2</v>
      </c>
      <c r="Q6" s="55">
        <v>2</v>
      </c>
      <c r="R6" s="56">
        <v>1</v>
      </c>
      <c r="S6" s="73">
        <v>10</v>
      </c>
      <c r="T6" s="55">
        <v>1</v>
      </c>
      <c r="U6" s="56">
        <v>3</v>
      </c>
      <c r="V6" s="80" t="s">
        <v>29</v>
      </c>
      <c r="W6" s="79"/>
      <c r="X6" s="79"/>
      <c r="Y6" s="79"/>
      <c r="Z6" s="79"/>
      <c r="AA6" s="79"/>
    </row>
    <row r="7" spans="1:29" s="41" customFormat="1" ht="49.9" customHeight="1">
      <c r="A7" s="57">
        <v>1</v>
      </c>
      <c r="B7" s="58">
        <v>2406284061</v>
      </c>
      <c r="C7" s="58" t="s">
        <v>30</v>
      </c>
      <c r="D7" s="59">
        <v>1</v>
      </c>
      <c r="E7" s="59">
        <v>2</v>
      </c>
      <c r="F7" s="59">
        <v>1</v>
      </c>
      <c r="G7" s="59">
        <v>3</v>
      </c>
      <c r="H7" s="59">
        <v>2</v>
      </c>
      <c r="I7" s="59">
        <v>2</v>
      </c>
      <c r="J7" s="59">
        <v>8</v>
      </c>
      <c r="K7" s="59">
        <v>1</v>
      </c>
      <c r="L7" s="59">
        <v>2</v>
      </c>
      <c r="M7" s="59">
        <v>2</v>
      </c>
      <c r="N7" s="59">
        <v>2</v>
      </c>
      <c r="O7" s="59">
        <v>1</v>
      </c>
      <c r="P7" s="59">
        <v>2</v>
      </c>
      <c r="Q7" s="59">
        <v>2</v>
      </c>
      <c r="R7" s="59">
        <v>1</v>
      </c>
      <c r="S7" s="59">
        <v>9</v>
      </c>
      <c r="T7" s="59">
        <v>1</v>
      </c>
      <c r="U7" s="59">
        <v>3</v>
      </c>
      <c r="V7" s="81" t="s">
        <v>31</v>
      </c>
      <c r="W7" s="82" t="e">
        <f t="shared" ref="W7:W19" si="0">C7+G7+J7</f>
        <v>#VALUE!</v>
      </c>
      <c r="X7" s="82">
        <f t="shared" ref="X7:X19" si="1">M7+P7+S7</f>
        <v>13</v>
      </c>
      <c r="Y7" s="82">
        <f t="shared" ref="Y7:Y19" si="2">E7+H7+K7+N7+Q7+T7</f>
        <v>10</v>
      </c>
      <c r="Z7" s="82">
        <f t="shared" ref="Z7:Z19" si="3">F7+I7+L7+O7+R7+U7</f>
        <v>10</v>
      </c>
      <c r="AA7" s="84">
        <v>45</v>
      </c>
      <c r="AB7" s="85"/>
      <c r="AC7" s="86"/>
    </row>
    <row r="8" spans="1:29" s="41" customFormat="1" ht="49.9" customHeight="1">
      <c r="A8" s="57">
        <v>2</v>
      </c>
      <c r="B8" s="58">
        <v>2406284075</v>
      </c>
      <c r="C8" s="58" t="s">
        <v>32</v>
      </c>
      <c r="D8" s="59">
        <v>1</v>
      </c>
      <c r="E8" s="59">
        <v>2</v>
      </c>
      <c r="F8" s="59">
        <v>1</v>
      </c>
      <c r="G8" s="59">
        <v>3</v>
      </c>
      <c r="H8" s="59">
        <v>2</v>
      </c>
      <c r="I8" s="59">
        <v>2</v>
      </c>
      <c r="J8" s="59">
        <v>7</v>
      </c>
      <c r="K8" s="59">
        <v>1</v>
      </c>
      <c r="L8" s="59">
        <v>2</v>
      </c>
      <c r="M8" s="59">
        <v>2</v>
      </c>
      <c r="N8" s="59">
        <v>2</v>
      </c>
      <c r="O8" s="59">
        <v>1</v>
      </c>
      <c r="P8" s="59">
        <v>2</v>
      </c>
      <c r="Q8" s="59">
        <v>2</v>
      </c>
      <c r="R8" s="59">
        <v>1</v>
      </c>
      <c r="S8" s="59">
        <v>9</v>
      </c>
      <c r="T8" s="59">
        <v>1</v>
      </c>
      <c r="U8" s="59">
        <v>3</v>
      </c>
      <c r="V8" s="81" t="s">
        <v>33</v>
      </c>
      <c r="W8" s="82" t="e">
        <f t="shared" si="0"/>
        <v>#VALUE!</v>
      </c>
      <c r="X8" s="82">
        <f t="shared" si="1"/>
        <v>13</v>
      </c>
      <c r="Y8" s="82">
        <f t="shared" si="2"/>
        <v>10</v>
      </c>
      <c r="Z8" s="82">
        <f t="shared" si="3"/>
        <v>10</v>
      </c>
      <c r="AA8" s="84">
        <v>44</v>
      </c>
      <c r="AB8" s="85"/>
      <c r="AC8" s="86"/>
    </row>
    <row r="9" spans="1:29" s="41" customFormat="1" ht="49.9" customHeight="1">
      <c r="A9" s="57">
        <v>3</v>
      </c>
      <c r="B9" s="58">
        <v>2406284077</v>
      </c>
      <c r="C9" s="58" t="s">
        <v>34</v>
      </c>
      <c r="D9" s="59">
        <v>1</v>
      </c>
      <c r="E9" s="59">
        <v>2</v>
      </c>
      <c r="F9" s="59">
        <v>1</v>
      </c>
      <c r="G9" s="59">
        <v>3</v>
      </c>
      <c r="H9" s="59">
        <v>2</v>
      </c>
      <c r="I9" s="59">
        <v>2</v>
      </c>
      <c r="J9" s="59">
        <v>7</v>
      </c>
      <c r="K9" s="59">
        <v>1</v>
      </c>
      <c r="L9" s="59">
        <v>2</v>
      </c>
      <c r="M9" s="59">
        <v>2</v>
      </c>
      <c r="N9" s="59">
        <v>2</v>
      </c>
      <c r="O9" s="59">
        <v>1</v>
      </c>
      <c r="P9" s="59">
        <v>2</v>
      </c>
      <c r="Q9" s="59">
        <v>2</v>
      </c>
      <c r="R9" s="59">
        <v>1</v>
      </c>
      <c r="S9" s="59">
        <v>9</v>
      </c>
      <c r="T9" s="59">
        <v>1</v>
      </c>
      <c r="U9" s="59">
        <v>3</v>
      </c>
      <c r="V9" s="81" t="s">
        <v>33</v>
      </c>
      <c r="W9" s="82" t="e">
        <f t="shared" si="0"/>
        <v>#VALUE!</v>
      </c>
      <c r="X9" s="82">
        <f t="shared" si="1"/>
        <v>13</v>
      </c>
      <c r="Y9" s="82">
        <f t="shared" si="2"/>
        <v>10</v>
      </c>
      <c r="Z9" s="82">
        <f t="shared" si="3"/>
        <v>10</v>
      </c>
      <c r="AA9" s="84">
        <v>44</v>
      </c>
      <c r="AB9" s="85"/>
      <c r="AC9" s="86"/>
    </row>
    <row r="10" spans="1:29" s="41" customFormat="1" ht="49.9" customHeight="1">
      <c r="A10" s="57">
        <v>4</v>
      </c>
      <c r="B10" s="58">
        <v>2406284093</v>
      </c>
      <c r="C10" s="58" t="s">
        <v>35</v>
      </c>
      <c r="D10" s="59">
        <v>1</v>
      </c>
      <c r="E10" s="59">
        <v>2</v>
      </c>
      <c r="F10" s="59">
        <v>1</v>
      </c>
      <c r="G10" s="59">
        <v>3</v>
      </c>
      <c r="H10" s="59">
        <v>2</v>
      </c>
      <c r="I10" s="59">
        <v>2</v>
      </c>
      <c r="J10" s="59">
        <v>7</v>
      </c>
      <c r="K10" s="59">
        <v>1</v>
      </c>
      <c r="L10" s="59">
        <v>2</v>
      </c>
      <c r="M10" s="59">
        <v>2</v>
      </c>
      <c r="N10" s="59">
        <v>2</v>
      </c>
      <c r="O10" s="59">
        <v>1</v>
      </c>
      <c r="P10" s="59">
        <v>2</v>
      </c>
      <c r="Q10" s="59">
        <v>2</v>
      </c>
      <c r="R10" s="59">
        <v>1</v>
      </c>
      <c r="S10" s="59">
        <v>9</v>
      </c>
      <c r="T10" s="59">
        <v>1</v>
      </c>
      <c r="U10" s="59">
        <v>3</v>
      </c>
      <c r="V10" s="81" t="s">
        <v>31</v>
      </c>
      <c r="W10" s="82" t="e">
        <f t="shared" si="0"/>
        <v>#VALUE!</v>
      </c>
      <c r="X10" s="82">
        <f t="shared" si="1"/>
        <v>13</v>
      </c>
      <c r="Y10" s="82">
        <f t="shared" si="2"/>
        <v>10</v>
      </c>
      <c r="Z10" s="82">
        <f t="shared" si="3"/>
        <v>10</v>
      </c>
      <c r="AA10" s="84">
        <v>44</v>
      </c>
      <c r="AB10" s="85"/>
      <c r="AC10" s="86"/>
    </row>
    <row r="11" spans="1:29" s="41" customFormat="1" ht="49.9" customHeight="1">
      <c r="A11" s="57">
        <v>5</v>
      </c>
      <c r="B11" s="58">
        <v>2406284103</v>
      </c>
      <c r="C11" s="58" t="s">
        <v>36</v>
      </c>
      <c r="D11" s="59">
        <v>1</v>
      </c>
      <c r="E11" s="59">
        <v>2</v>
      </c>
      <c r="F11" s="59">
        <v>1</v>
      </c>
      <c r="G11" s="59">
        <v>3</v>
      </c>
      <c r="H11" s="59">
        <v>2</v>
      </c>
      <c r="I11" s="59">
        <v>2</v>
      </c>
      <c r="J11" s="59">
        <v>8</v>
      </c>
      <c r="K11" s="59">
        <v>1</v>
      </c>
      <c r="L11" s="59">
        <v>2</v>
      </c>
      <c r="M11" s="59">
        <v>2</v>
      </c>
      <c r="N11" s="59">
        <v>2</v>
      </c>
      <c r="O11" s="59">
        <v>1</v>
      </c>
      <c r="P11" s="59">
        <v>2</v>
      </c>
      <c r="Q11" s="59">
        <v>2</v>
      </c>
      <c r="R11" s="59">
        <v>1</v>
      </c>
      <c r="S11" s="59">
        <v>9</v>
      </c>
      <c r="T11" s="59">
        <v>1</v>
      </c>
      <c r="U11" s="59">
        <v>3</v>
      </c>
      <c r="V11" s="81" t="s">
        <v>31</v>
      </c>
      <c r="W11" s="82" t="e">
        <f t="shared" si="0"/>
        <v>#VALUE!</v>
      </c>
      <c r="X11" s="82">
        <f t="shared" si="1"/>
        <v>13</v>
      </c>
      <c r="Y11" s="82">
        <f t="shared" si="2"/>
        <v>10</v>
      </c>
      <c r="Z11" s="82">
        <f t="shared" si="3"/>
        <v>10</v>
      </c>
      <c r="AA11" s="84">
        <v>45</v>
      </c>
      <c r="AB11" s="85"/>
      <c r="AC11" s="86"/>
    </row>
    <row r="12" spans="1:29" s="41" customFormat="1" ht="49.9" customHeight="1">
      <c r="A12" s="57">
        <v>6</v>
      </c>
      <c r="B12" s="58">
        <v>2406284120</v>
      </c>
      <c r="C12" s="58" t="s">
        <v>37</v>
      </c>
      <c r="D12" s="59">
        <v>1</v>
      </c>
      <c r="E12" s="59">
        <v>2</v>
      </c>
      <c r="F12" s="59">
        <v>1</v>
      </c>
      <c r="G12" s="59">
        <v>3</v>
      </c>
      <c r="H12" s="59">
        <v>2</v>
      </c>
      <c r="I12" s="59">
        <v>2</v>
      </c>
      <c r="J12" s="59">
        <v>8</v>
      </c>
      <c r="K12" s="59">
        <v>1</v>
      </c>
      <c r="L12" s="59">
        <v>2</v>
      </c>
      <c r="M12" s="59">
        <v>2</v>
      </c>
      <c r="N12" s="59">
        <v>2</v>
      </c>
      <c r="O12" s="59">
        <v>1</v>
      </c>
      <c r="P12" s="59">
        <v>2</v>
      </c>
      <c r="Q12" s="59">
        <v>2</v>
      </c>
      <c r="R12" s="59">
        <v>1</v>
      </c>
      <c r="S12" s="59">
        <v>9</v>
      </c>
      <c r="T12" s="59">
        <v>1</v>
      </c>
      <c r="U12" s="59">
        <v>3</v>
      </c>
      <c r="V12" s="81" t="s">
        <v>38</v>
      </c>
      <c r="W12" s="82" t="e">
        <f t="shared" si="0"/>
        <v>#VALUE!</v>
      </c>
      <c r="X12" s="82">
        <f t="shared" si="1"/>
        <v>13</v>
      </c>
      <c r="Y12" s="82">
        <f t="shared" si="2"/>
        <v>10</v>
      </c>
      <c r="Z12" s="82">
        <f t="shared" si="3"/>
        <v>10</v>
      </c>
      <c r="AA12" s="84">
        <v>45</v>
      </c>
      <c r="AB12" s="85"/>
      <c r="AC12" s="86"/>
    </row>
    <row r="13" spans="1:29" s="41" customFormat="1" ht="49.9" customHeight="1">
      <c r="A13" s="57">
        <v>7</v>
      </c>
      <c r="B13" s="58">
        <v>2406284142</v>
      </c>
      <c r="C13" s="58" t="s">
        <v>39</v>
      </c>
      <c r="D13" s="59">
        <v>1</v>
      </c>
      <c r="E13" s="59">
        <v>2</v>
      </c>
      <c r="F13" s="59">
        <v>1</v>
      </c>
      <c r="G13" s="59">
        <v>3</v>
      </c>
      <c r="H13" s="59">
        <v>2</v>
      </c>
      <c r="I13" s="59">
        <v>2</v>
      </c>
      <c r="J13" s="59">
        <v>8</v>
      </c>
      <c r="K13" s="59">
        <v>1</v>
      </c>
      <c r="L13" s="59">
        <v>2</v>
      </c>
      <c r="M13" s="59">
        <v>2</v>
      </c>
      <c r="N13" s="59">
        <v>2</v>
      </c>
      <c r="O13" s="59">
        <v>1</v>
      </c>
      <c r="P13" s="59">
        <v>2</v>
      </c>
      <c r="Q13" s="59">
        <v>2</v>
      </c>
      <c r="R13" s="59">
        <v>1</v>
      </c>
      <c r="S13" s="59">
        <v>9</v>
      </c>
      <c r="T13" s="59">
        <v>1</v>
      </c>
      <c r="U13" s="59">
        <v>3</v>
      </c>
      <c r="V13" s="81" t="s">
        <v>31</v>
      </c>
      <c r="W13" s="82" t="e">
        <f t="shared" si="0"/>
        <v>#VALUE!</v>
      </c>
      <c r="X13" s="82">
        <f t="shared" si="1"/>
        <v>13</v>
      </c>
      <c r="Y13" s="82">
        <f t="shared" si="2"/>
        <v>10</v>
      </c>
      <c r="Z13" s="82">
        <f t="shared" si="3"/>
        <v>10</v>
      </c>
      <c r="AA13" s="84">
        <v>45</v>
      </c>
      <c r="AB13" s="85"/>
      <c r="AC13" s="86"/>
    </row>
    <row r="14" spans="1:29" s="41" customFormat="1" ht="49.9" customHeight="1">
      <c r="A14" s="57">
        <v>8</v>
      </c>
      <c r="B14" s="58">
        <v>2406284186</v>
      </c>
      <c r="C14" s="58" t="s">
        <v>40</v>
      </c>
      <c r="D14" s="59">
        <v>1</v>
      </c>
      <c r="E14" s="59">
        <v>2</v>
      </c>
      <c r="F14" s="59">
        <v>1</v>
      </c>
      <c r="G14" s="59">
        <v>3</v>
      </c>
      <c r="H14" s="59">
        <v>2</v>
      </c>
      <c r="I14" s="59">
        <v>2</v>
      </c>
      <c r="J14" s="59">
        <v>7</v>
      </c>
      <c r="K14" s="59">
        <v>1</v>
      </c>
      <c r="L14" s="59">
        <v>2</v>
      </c>
      <c r="M14" s="59">
        <v>2</v>
      </c>
      <c r="N14" s="59">
        <v>2</v>
      </c>
      <c r="O14" s="59">
        <v>1</v>
      </c>
      <c r="P14" s="59">
        <v>2</v>
      </c>
      <c r="Q14" s="59">
        <v>2</v>
      </c>
      <c r="R14" s="59">
        <v>1</v>
      </c>
      <c r="S14" s="59">
        <v>9</v>
      </c>
      <c r="T14" s="59">
        <v>1</v>
      </c>
      <c r="U14" s="59">
        <v>3</v>
      </c>
      <c r="V14" s="81" t="s">
        <v>33</v>
      </c>
      <c r="W14" s="82" t="e">
        <f t="shared" si="0"/>
        <v>#VALUE!</v>
      </c>
      <c r="X14" s="82">
        <f t="shared" si="1"/>
        <v>13</v>
      </c>
      <c r="Y14" s="82">
        <f t="shared" si="2"/>
        <v>10</v>
      </c>
      <c r="Z14" s="82">
        <f t="shared" si="3"/>
        <v>10</v>
      </c>
      <c r="AA14" s="84">
        <v>44</v>
      </c>
      <c r="AB14" s="85"/>
      <c r="AC14" s="86"/>
    </row>
    <row r="15" spans="1:29" s="41" customFormat="1" ht="49.9" customHeight="1">
      <c r="A15" s="57">
        <v>9</v>
      </c>
      <c r="B15" s="58">
        <v>2406284205</v>
      </c>
      <c r="C15" s="58" t="s">
        <v>41</v>
      </c>
      <c r="D15" s="59">
        <v>1</v>
      </c>
      <c r="E15" s="59">
        <v>2</v>
      </c>
      <c r="F15" s="59">
        <v>1</v>
      </c>
      <c r="G15" s="59">
        <v>3</v>
      </c>
      <c r="H15" s="59">
        <v>2</v>
      </c>
      <c r="I15" s="59">
        <v>2</v>
      </c>
      <c r="J15" s="59">
        <v>8</v>
      </c>
      <c r="K15" s="59">
        <v>1</v>
      </c>
      <c r="L15" s="59">
        <v>2</v>
      </c>
      <c r="M15" s="59">
        <v>2</v>
      </c>
      <c r="N15" s="59">
        <v>2</v>
      </c>
      <c r="O15" s="59">
        <v>1</v>
      </c>
      <c r="P15" s="59">
        <v>2</v>
      </c>
      <c r="Q15" s="59">
        <v>2</v>
      </c>
      <c r="R15" s="59">
        <v>1</v>
      </c>
      <c r="S15" s="59">
        <v>9</v>
      </c>
      <c r="T15" s="59">
        <v>1</v>
      </c>
      <c r="U15" s="59">
        <v>3</v>
      </c>
      <c r="V15" s="81" t="s">
        <v>31</v>
      </c>
      <c r="W15" s="82" t="e">
        <f t="shared" si="0"/>
        <v>#VALUE!</v>
      </c>
      <c r="X15" s="82">
        <f t="shared" si="1"/>
        <v>13</v>
      </c>
      <c r="Y15" s="82">
        <f t="shared" si="2"/>
        <v>10</v>
      </c>
      <c r="Z15" s="82">
        <f t="shared" si="3"/>
        <v>10</v>
      </c>
      <c r="AA15" s="84">
        <v>45</v>
      </c>
      <c r="AB15" s="85"/>
      <c r="AC15" s="86"/>
    </row>
    <row r="16" spans="1:29" s="41" customFormat="1" ht="49.9" customHeight="1">
      <c r="A16" s="57">
        <v>10</v>
      </c>
      <c r="B16" s="58">
        <v>2406284209</v>
      </c>
      <c r="C16" s="58" t="s">
        <v>42</v>
      </c>
      <c r="D16" s="59">
        <v>1</v>
      </c>
      <c r="E16" s="59">
        <v>2</v>
      </c>
      <c r="F16" s="59">
        <v>1</v>
      </c>
      <c r="G16" s="59">
        <v>3</v>
      </c>
      <c r="H16" s="59">
        <v>2</v>
      </c>
      <c r="I16" s="59">
        <v>2</v>
      </c>
      <c r="J16" s="59">
        <v>8</v>
      </c>
      <c r="K16" s="59">
        <v>1</v>
      </c>
      <c r="L16" s="59">
        <v>2</v>
      </c>
      <c r="M16" s="59">
        <v>2</v>
      </c>
      <c r="N16" s="59">
        <v>2</v>
      </c>
      <c r="O16" s="59">
        <v>1</v>
      </c>
      <c r="P16" s="59">
        <v>2</v>
      </c>
      <c r="Q16" s="59">
        <v>2</v>
      </c>
      <c r="R16" s="59">
        <v>1</v>
      </c>
      <c r="S16" s="59">
        <v>9</v>
      </c>
      <c r="T16" s="59">
        <v>1</v>
      </c>
      <c r="U16" s="59">
        <v>3</v>
      </c>
      <c r="V16" s="81" t="s">
        <v>31</v>
      </c>
      <c r="W16" s="82" t="e">
        <f t="shared" si="0"/>
        <v>#VALUE!</v>
      </c>
      <c r="X16" s="82">
        <f t="shared" si="1"/>
        <v>13</v>
      </c>
      <c r="Y16" s="82">
        <f t="shared" si="2"/>
        <v>10</v>
      </c>
      <c r="Z16" s="82">
        <f t="shared" si="3"/>
        <v>10</v>
      </c>
      <c r="AA16" s="84">
        <v>45</v>
      </c>
      <c r="AB16" s="85"/>
      <c r="AC16" s="86"/>
    </row>
    <row r="17" spans="1:29" s="41" customFormat="1" ht="49.9" customHeight="1">
      <c r="A17" s="57">
        <v>11</v>
      </c>
      <c r="B17" s="58">
        <v>2406284214</v>
      </c>
      <c r="C17" s="58" t="s">
        <v>43</v>
      </c>
      <c r="D17" s="59">
        <v>1</v>
      </c>
      <c r="E17" s="59">
        <v>2</v>
      </c>
      <c r="F17" s="59">
        <v>1</v>
      </c>
      <c r="G17" s="59">
        <v>3</v>
      </c>
      <c r="H17" s="59">
        <v>2</v>
      </c>
      <c r="I17" s="59">
        <v>2</v>
      </c>
      <c r="J17" s="59">
        <v>7</v>
      </c>
      <c r="K17" s="59">
        <v>1</v>
      </c>
      <c r="L17" s="59">
        <v>2</v>
      </c>
      <c r="M17" s="59">
        <v>2</v>
      </c>
      <c r="N17" s="59">
        <v>2</v>
      </c>
      <c r="O17" s="59">
        <v>1</v>
      </c>
      <c r="P17" s="59">
        <v>2</v>
      </c>
      <c r="Q17" s="59">
        <v>2</v>
      </c>
      <c r="R17" s="59">
        <v>1</v>
      </c>
      <c r="S17" s="59">
        <v>9</v>
      </c>
      <c r="T17" s="59">
        <v>1</v>
      </c>
      <c r="U17" s="59">
        <v>3</v>
      </c>
      <c r="V17" s="81" t="s">
        <v>31</v>
      </c>
      <c r="W17" s="82" t="e">
        <f t="shared" si="0"/>
        <v>#VALUE!</v>
      </c>
      <c r="X17" s="82">
        <f t="shared" si="1"/>
        <v>13</v>
      </c>
      <c r="Y17" s="82">
        <f t="shared" si="2"/>
        <v>10</v>
      </c>
      <c r="Z17" s="82">
        <f t="shared" si="3"/>
        <v>10</v>
      </c>
      <c r="AA17" s="84">
        <v>44</v>
      </c>
      <c r="AB17" s="85"/>
      <c r="AC17" s="86"/>
    </row>
    <row r="18" spans="1:29" s="41" customFormat="1" ht="49.9" customHeight="1">
      <c r="A18" s="57">
        <v>12</v>
      </c>
      <c r="B18" s="58">
        <v>2406284223</v>
      </c>
      <c r="C18" s="58" t="s">
        <v>44</v>
      </c>
      <c r="D18" s="59">
        <v>1</v>
      </c>
      <c r="E18" s="59">
        <v>2</v>
      </c>
      <c r="F18" s="59">
        <v>1</v>
      </c>
      <c r="G18" s="59">
        <v>3</v>
      </c>
      <c r="H18" s="59">
        <v>2</v>
      </c>
      <c r="I18" s="59">
        <v>2</v>
      </c>
      <c r="J18" s="59">
        <v>9</v>
      </c>
      <c r="K18" s="59">
        <v>1</v>
      </c>
      <c r="L18" s="59">
        <v>2</v>
      </c>
      <c r="M18" s="59">
        <v>2</v>
      </c>
      <c r="N18" s="59">
        <v>2</v>
      </c>
      <c r="O18" s="59">
        <v>1</v>
      </c>
      <c r="P18" s="59">
        <v>2</v>
      </c>
      <c r="Q18" s="59">
        <v>2</v>
      </c>
      <c r="R18" s="59">
        <v>1</v>
      </c>
      <c r="S18" s="59">
        <v>9</v>
      </c>
      <c r="T18" s="59">
        <v>1</v>
      </c>
      <c r="U18" s="59">
        <v>3</v>
      </c>
      <c r="V18" s="81" t="s">
        <v>33</v>
      </c>
      <c r="W18" s="82" t="e">
        <f t="shared" si="0"/>
        <v>#VALUE!</v>
      </c>
      <c r="X18" s="82">
        <f t="shared" si="1"/>
        <v>13</v>
      </c>
      <c r="Y18" s="82">
        <f t="shared" si="2"/>
        <v>10</v>
      </c>
      <c r="Z18" s="82">
        <f t="shared" si="3"/>
        <v>10</v>
      </c>
      <c r="AA18" s="84">
        <v>46</v>
      </c>
      <c r="AB18" s="85"/>
      <c r="AC18" s="86"/>
    </row>
    <row r="19" spans="1:29" s="41" customFormat="1" ht="49.9" customHeight="1">
      <c r="A19" s="57">
        <v>13</v>
      </c>
      <c r="B19" s="58">
        <v>2406284242</v>
      </c>
      <c r="C19" s="58" t="s">
        <v>45</v>
      </c>
      <c r="D19" s="59">
        <v>1</v>
      </c>
      <c r="E19" s="59">
        <v>2</v>
      </c>
      <c r="F19" s="59">
        <v>1</v>
      </c>
      <c r="G19" s="59">
        <v>3</v>
      </c>
      <c r="H19" s="59">
        <v>2</v>
      </c>
      <c r="I19" s="59">
        <v>2</v>
      </c>
      <c r="J19" s="59">
        <v>9</v>
      </c>
      <c r="K19" s="59">
        <v>1</v>
      </c>
      <c r="L19" s="59">
        <v>2</v>
      </c>
      <c r="M19" s="59">
        <v>2</v>
      </c>
      <c r="N19" s="59">
        <v>2</v>
      </c>
      <c r="O19" s="59">
        <v>1</v>
      </c>
      <c r="P19" s="59">
        <v>2</v>
      </c>
      <c r="Q19" s="59">
        <v>2</v>
      </c>
      <c r="R19" s="59">
        <v>1</v>
      </c>
      <c r="S19" s="59">
        <v>9</v>
      </c>
      <c r="T19" s="59">
        <v>1</v>
      </c>
      <c r="U19" s="59">
        <v>3</v>
      </c>
      <c r="V19" s="81" t="s">
        <v>33</v>
      </c>
      <c r="W19" s="82" t="e">
        <f t="shared" si="0"/>
        <v>#VALUE!</v>
      </c>
      <c r="X19" s="82">
        <f t="shared" si="1"/>
        <v>13</v>
      </c>
      <c r="Y19" s="82">
        <f t="shared" si="2"/>
        <v>10</v>
      </c>
      <c r="Z19" s="82">
        <f t="shared" si="3"/>
        <v>10</v>
      </c>
      <c r="AA19" s="84">
        <v>46</v>
      </c>
      <c r="AB19" s="85"/>
      <c r="AC19" s="86"/>
    </row>
    <row r="20" spans="1:29" ht="49.9" customHeight="1">
      <c r="A20" s="59"/>
      <c r="B20" s="60"/>
      <c r="C20" s="61"/>
      <c r="D20" s="62"/>
      <c r="E20" s="59"/>
      <c r="F20" s="59"/>
      <c r="G20" s="63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79"/>
      <c r="X20" s="79"/>
      <c r="Y20" s="79"/>
      <c r="Z20" s="79"/>
      <c r="AA20" s="100"/>
      <c r="AB20" s="101"/>
    </row>
    <row r="21" spans="1:29" ht="93.75" customHeight="1">
      <c r="A21" s="64"/>
      <c r="B21" s="102" t="s">
        <v>46</v>
      </c>
      <c r="C21" s="103"/>
      <c r="D21" s="59">
        <v>0.5</v>
      </c>
      <c r="E21" s="59">
        <v>1</v>
      </c>
      <c r="F21" s="59">
        <v>0.5</v>
      </c>
      <c r="G21" s="59">
        <v>1.5</v>
      </c>
      <c r="H21" s="59">
        <v>0.5</v>
      </c>
      <c r="I21" s="59">
        <v>1</v>
      </c>
      <c r="J21" s="59">
        <v>5</v>
      </c>
      <c r="K21" s="59">
        <v>0.5</v>
      </c>
      <c r="L21" s="59">
        <v>1</v>
      </c>
      <c r="M21" s="59">
        <v>1.5</v>
      </c>
      <c r="N21" s="59">
        <v>1</v>
      </c>
      <c r="O21" s="59">
        <v>0.5</v>
      </c>
      <c r="P21" s="59">
        <v>1</v>
      </c>
      <c r="Q21" s="59">
        <v>1</v>
      </c>
      <c r="R21" s="59">
        <v>0.5</v>
      </c>
      <c r="S21" s="59">
        <v>5</v>
      </c>
      <c r="T21" s="59">
        <v>0.5</v>
      </c>
      <c r="U21" s="59">
        <v>1.5</v>
      </c>
      <c r="V21" s="59"/>
      <c r="W21" s="79"/>
      <c r="X21" s="79"/>
      <c r="Y21" s="79"/>
      <c r="Z21" s="79"/>
      <c r="AA21" s="79"/>
    </row>
    <row r="22" spans="1:29" ht="49.9" customHeight="1">
      <c r="A22" s="59"/>
      <c r="B22" s="65" t="s">
        <v>47</v>
      </c>
      <c r="C22" s="65"/>
      <c r="D22" s="66">
        <v>13</v>
      </c>
      <c r="E22" s="66">
        <v>13</v>
      </c>
      <c r="F22" s="66">
        <v>13</v>
      </c>
      <c r="G22" s="66">
        <v>13</v>
      </c>
      <c r="H22" s="66">
        <v>13</v>
      </c>
      <c r="I22" s="66">
        <v>13</v>
      </c>
      <c r="J22" s="66">
        <v>13</v>
      </c>
      <c r="K22" s="66">
        <v>13</v>
      </c>
      <c r="L22" s="66">
        <v>13</v>
      </c>
      <c r="M22" s="66">
        <v>13</v>
      </c>
      <c r="N22" s="66">
        <v>13</v>
      </c>
      <c r="O22" s="66">
        <v>13</v>
      </c>
      <c r="P22" s="66">
        <v>13</v>
      </c>
      <c r="Q22" s="66">
        <v>13</v>
      </c>
      <c r="R22" s="66">
        <v>13</v>
      </c>
      <c r="S22" s="66">
        <v>13</v>
      </c>
      <c r="T22" s="66">
        <v>13</v>
      </c>
      <c r="U22" s="66">
        <v>13</v>
      </c>
      <c r="V22" s="66">
        <v>13</v>
      </c>
    </row>
    <row r="23" spans="1:29" ht="63" customHeight="1">
      <c r="A23" s="67"/>
      <c r="B23" s="48" t="s">
        <v>48</v>
      </c>
      <c r="C23" s="48"/>
      <c r="D23" s="68">
        <f t="shared" ref="D23:U23" si="4">D22/13*100</f>
        <v>100</v>
      </c>
      <c r="E23" s="68">
        <f t="shared" si="4"/>
        <v>100</v>
      </c>
      <c r="F23" s="68">
        <f t="shared" si="4"/>
        <v>100</v>
      </c>
      <c r="G23" s="68">
        <f t="shared" si="4"/>
        <v>100</v>
      </c>
      <c r="H23" s="68">
        <f t="shared" si="4"/>
        <v>100</v>
      </c>
      <c r="I23" s="68">
        <f t="shared" si="4"/>
        <v>100</v>
      </c>
      <c r="J23" s="68">
        <f t="shared" si="4"/>
        <v>100</v>
      </c>
      <c r="K23" s="68">
        <f t="shared" si="4"/>
        <v>100</v>
      </c>
      <c r="L23" s="68">
        <f t="shared" si="4"/>
        <v>100</v>
      </c>
      <c r="M23" s="68">
        <f t="shared" si="4"/>
        <v>100</v>
      </c>
      <c r="N23" s="68">
        <f t="shared" si="4"/>
        <v>100</v>
      </c>
      <c r="O23" s="68">
        <f t="shared" si="4"/>
        <v>100</v>
      </c>
      <c r="P23" s="68">
        <f t="shared" si="4"/>
        <v>100</v>
      </c>
      <c r="Q23" s="68">
        <f t="shared" si="4"/>
        <v>100</v>
      </c>
      <c r="R23" s="68">
        <f t="shared" si="4"/>
        <v>100</v>
      </c>
      <c r="S23" s="68">
        <f t="shared" si="4"/>
        <v>100</v>
      </c>
      <c r="T23" s="68">
        <f t="shared" si="4"/>
        <v>100</v>
      </c>
      <c r="U23" s="68">
        <f t="shared" si="4"/>
        <v>100</v>
      </c>
      <c r="V23" s="68">
        <v>100</v>
      </c>
    </row>
    <row r="24" spans="1:29" ht="133.5" customHeight="1">
      <c r="A24" s="45"/>
      <c r="B24" s="104" t="s">
        <v>8</v>
      </c>
      <c r="C24" s="105"/>
      <c r="D24" s="59">
        <v>3</v>
      </c>
      <c r="E24" s="59">
        <v>3</v>
      </c>
      <c r="F24" s="59">
        <v>3</v>
      </c>
      <c r="G24" s="59">
        <v>3</v>
      </c>
      <c r="H24" s="59">
        <v>3</v>
      </c>
      <c r="I24" s="59">
        <v>3</v>
      </c>
      <c r="J24" s="59">
        <v>3</v>
      </c>
      <c r="K24" s="59">
        <v>3</v>
      </c>
      <c r="L24" s="59">
        <v>3</v>
      </c>
      <c r="M24" s="59">
        <v>3</v>
      </c>
      <c r="N24" s="59">
        <v>3</v>
      </c>
      <c r="O24" s="59">
        <v>3</v>
      </c>
      <c r="P24" s="59">
        <v>3</v>
      </c>
      <c r="Q24" s="59">
        <v>3</v>
      </c>
      <c r="R24" s="59">
        <v>3</v>
      </c>
      <c r="S24" s="59">
        <v>3</v>
      </c>
      <c r="T24" s="59">
        <v>3</v>
      </c>
      <c r="U24" s="59">
        <v>3</v>
      </c>
      <c r="V24" s="59">
        <v>3</v>
      </c>
    </row>
    <row r="25" spans="1:29" ht="49.9" customHeight="1">
      <c r="A25" s="69"/>
      <c r="B25" s="48"/>
      <c r="C25" s="48"/>
      <c r="D25" s="106" t="s">
        <v>11</v>
      </c>
      <c r="E25" s="106"/>
      <c r="F25" s="106"/>
      <c r="G25" s="106" t="s">
        <v>12</v>
      </c>
      <c r="H25" s="106"/>
      <c r="I25" s="106"/>
      <c r="J25" s="106" t="s">
        <v>13</v>
      </c>
      <c r="K25" s="106"/>
      <c r="L25" s="106"/>
      <c r="M25" s="106" t="s">
        <v>14</v>
      </c>
      <c r="N25" s="106"/>
      <c r="O25" s="106"/>
      <c r="P25" s="106" t="s">
        <v>15</v>
      </c>
      <c r="Q25" s="106"/>
      <c r="R25" s="106"/>
      <c r="S25" s="107" t="s">
        <v>16</v>
      </c>
      <c r="T25" s="108"/>
      <c r="U25" s="109"/>
      <c r="V25" s="46"/>
      <c r="W25" s="83"/>
      <c r="X25" s="83"/>
      <c r="Y25" s="83"/>
      <c r="Z25" s="83"/>
      <c r="AA25" s="83"/>
    </row>
    <row r="26" spans="1:29" ht="49.9" customHeight="1">
      <c r="A26" s="69"/>
      <c r="B26" s="48" t="s">
        <v>49</v>
      </c>
      <c r="C26" s="48"/>
      <c r="D26" s="110">
        <f>(0.67*$V24+0.19*D24+0.07*E24+0.07*F24)</f>
        <v>3</v>
      </c>
      <c r="E26" s="110"/>
      <c r="F26" s="110"/>
      <c r="G26" s="110">
        <f t="shared" ref="G26" si="5">(0.67*$V24+0.19*G24+0.07*H24+0.07*I24)</f>
        <v>3</v>
      </c>
      <c r="H26" s="110"/>
      <c r="I26" s="110"/>
      <c r="J26" s="110">
        <f t="shared" ref="J26" si="6">(0.67*$V24+0.19*J24+0.07*K24+0.07*L24)</f>
        <v>3</v>
      </c>
      <c r="K26" s="110"/>
      <c r="L26" s="110"/>
      <c r="M26" s="110">
        <f t="shared" ref="M26" si="7">(0.67*$V24+0.19*M24+0.07*N24+0.07*O24)</f>
        <v>3</v>
      </c>
      <c r="N26" s="110"/>
      <c r="O26" s="110"/>
      <c r="P26" s="110">
        <f t="shared" ref="P26" si="8">(0.67*$V24+0.19*P24+0.07*Q24+0.07*R24)</f>
        <v>3</v>
      </c>
      <c r="Q26" s="110"/>
      <c r="R26" s="110"/>
      <c r="S26" s="110">
        <f t="shared" ref="S26" si="9">(0.67*$V24+0.19*S24+0.07*T24+0.07*U24)</f>
        <v>3</v>
      </c>
      <c r="T26" s="110"/>
      <c r="U26" s="110"/>
      <c r="V26" s="59">
        <f>(D26+G26+J26+M26+P26+S26)/6</f>
        <v>3</v>
      </c>
      <c r="W26" s="83"/>
      <c r="X26" s="83"/>
      <c r="Y26" s="83"/>
      <c r="Z26" s="83"/>
      <c r="AA26" s="83" t="s">
        <v>50</v>
      </c>
    </row>
    <row r="27" spans="1:29" ht="49.9" customHeight="1">
      <c r="A27" s="69"/>
      <c r="B27" s="45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83"/>
      <c r="X27" s="83"/>
      <c r="Y27" s="83"/>
      <c r="Z27" s="83"/>
      <c r="AA27" s="83"/>
    </row>
    <row r="28" spans="1:29" ht="63" customHeight="1">
      <c r="A28" s="69"/>
      <c r="B28" s="45"/>
      <c r="C28" s="70" t="s">
        <v>51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83"/>
      <c r="X28" s="83"/>
      <c r="Y28" s="83"/>
      <c r="Z28" s="83"/>
      <c r="AA28" s="83"/>
    </row>
    <row r="29" spans="1:29" ht="105.75" customHeight="1">
      <c r="A29" s="45"/>
      <c r="B29" s="48" t="s">
        <v>52</v>
      </c>
      <c r="C29" s="48"/>
      <c r="D29" s="59"/>
      <c r="E29" s="59"/>
      <c r="F29" s="59"/>
      <c r="G29" s="59"/>
      <c r="H29" s="59"/>
      <c r="I29" s="59"/>
      <c r="J29" s="53" t="s">
        <v>53</v>
      </c>
      <c r="K29" s="46"/>
      <c r="L29" s="44"/>
      <c r="M29" s="44"/>
      <c r="N29" s="44"/>
      <c r="O29" s="46"/>
      <c r="P29" s="46"/>
      <c r="Q29" s="46"/>
      <c r="R29" s="46"/>
      <c r="S29" s="46"/>
      <c r="T29" s="46"/>
      <c r="U29" s="46"/>
      <c r="V29" s="46"/>
    </row>
    <row r="30" spans="1:29" ht="73.5" customHeight="1">
      <c r="A30" s="45"/>
      <c r="B30" s="48" t="s">
        <v>54</v>
      </c>
      <c r="C30" s="48"/>
      <c r="D30" s="59"/>
      <c r="E30" s="59"/>
      <c r="F30" s="59"/>
      <c r="G30" s="59"/>
      <c r="H30" s="59"/>
      <c r="I30" s="59" t="s">
        <v>11</v>
      </c>
      <c r="J30" s="59">
        <f>D26</f>
        <v>3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9" ht="49.9" customHeight="1">
      <c r="A31" s="45"/>
      <c r="B31" s="48"/>
      <c r="C31" s="104"/>
      <c r="D31" s="111"/>
      <c r="E31" s="111"/>
      <c r="F31" s="111"/>
      <c r="G31" s="111"/>
      <c r="H31" s="105"/>
      <c r="I31" s="59" t="s">
        <v>12</v>
      </c>
      <c r="J31" s="59">
        <f>G26</f>
        <v>3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9" ht="49.9" customHeight="1">
      <c r="A32" s="45"/>
      <c r="B32" s="48"/>
      <c r="C32" s="48"/>
      <c r="D32" s="59"/>
      <c r="E32" s="59"/>
      <c r="F32" s="59"/>
      <c r="G32" s="59"/>
      <c r="H32" s="59"/>
      <c r="I32" s="59" t="s">
        <v>13</v>
      </c>
      <c r="J32" s="59">
        <f>J26</f>
        <v>3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22" ht="49.9" customHeight="1">
      <c r="A33" s="45"/>
      <c r="B33" s="48"/>
      <c r="C33" s="48"/>
      <c r="D33" s="59"/>
      <c r="E33" s="59"/>
      <c r="F33" s="59"/>
      <c r="G33" s="59"/>
      <c r="H33" s="59"/>
      <c r="I33" s="59" t="s">
        <v>14</v>
      </c>
      <c r="J33" s="59">
        <f>M26</f>
        <v>3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</row>
    <row r="34" spans="1:22" ht="49.9" customHeight="1">
      <c r="A34" s="45"/>
      <c r="B34" s="48"/>
      <c r="C34" s="48"/>
      <c r="D34" s="59"/>
      <c r="E34" s="59"/>
      <c r="F34" s="59"/>
      <c r="G34" s="59"/>
      <c r="H34" s="59"/>
      <c r="I34" s="59" t="s">
        <v>15</v>
      </c>
      <c r="J34" s="59">
        <f>P26</f>
        <v>3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</row>
    <row r="35" spans="1:22" ht="49.9" customHeight="1">
      <c r="A35" s="45"/>
      <c r="B35" s="48"/>
      <c r="C35" s="48"/>
      <c r="D35" s="59"/>
      <c r="E35" s="59"/>
      <c r="F35" s="59"/>
      <c r="G35" s="59"/>
      <c r="H35" s="59"/>
      <c r="I35" s="59" t="s">
        <v>16</v>
      </c>
      <c r="J35" s="59">
        <f>S26</f>
        <v>3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49.9" customHeight="1">
      <c r="A36" s="45"/>
      <c r="B36" s="71"/>
      <c r="C36" s="71"/>
      <c r="D36" s="72"/>
      <c r="E36" s="72"/>
      <c r="F36" s="72"/>
      <c r="G36" s="72"/>
      <c r="H36" s="72"/>
      <c r="I36" s="74" t="s">
        <v>55</v>
      </c>
      <c r="J36" s="72">
        <v>3</v>
      </c>
      <c r="K36" s="112"/>
      <c r="L36" s="112"/>
      <c r="M36" s="75"/>
      <c r="N36" s="75"/>
      <c r="O36" s="75"/>
      <c r="P36" s="75"/>
      <c r="Q36" s="75"/>
      <c r="R36" s="75"/>
      <c r="S36" s="75"/>
      <c r="T36" s="75"/>
      <c r="U36" s="75"/>
      <c r="V36" s="75"/>
    </row>
  </sheetData>
  <mergeCells count="27">
    <mergeCell ref="C31:H31"/>
    <mergeCell ref="K36:L36"/>
    <mergeCell ref="S25:U25"/>
    <mergeCell ref="D26:F26"/>
    <mergeCell ref="G26:I26"/>
    <mergeCell ref="J26:L26"/>
    <mergeCell ref="M26:O26"/>
    <mergeCell ref="P26:R26"/>
    <mergeCell ref="S26:U26"/>
    <mergeCell ref="D25:F25"/>
    <mergeCell ref="G25:I25"/>
    <mergeCell ref="J25:L25"/>
    <mergeCell ref="M25:O25"/>
    <mergeCell ref="P25:R25"/>
    <mergeCell ref="D4:L4"/>
    <mergeCell ref="M4:U4"/>
    <mergeCell ref="AA20:AB20"/>
    <mergeCell ref="B21:C21"/>
    <mergeCell ref="B24:C24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" workbookViewId="0">
      <selection activeCell="A2" sqref="A2:I2"/>
    </sheetView>
  </sheetViews>
  <sheetFormatPr defaultColWidth="8.7109375" defaultRowHeight="15"/>
  <cols>
    <col min="2" max="2" width="13.42578125" customWidth="1"/>
    <col min="3" max="3" width="34.7109375" style="24" customWidth="1"/>
    <col min="4" max="4" width="11.28515625" customWidth="1"/>
    <col min="9" max="9" width="12" customWidth="1"/>
  </cols>
  <sheetData>
    <row r="1" spans="1:9" ht="18.75">
      <c r="A1" s="113" t="s">
        <v>56</v>
      </c>
      <c r="B1" s="113"/>
      <c r="C1" s="113"/>
      <c r="D1" s="113"/>
      <c r="E1" s="113"/>
      <c r="F1" s="113"/>
      <c r="G1" s="113"/>
      <c r="H1" s="113"/>
      <c r="I1" s="113"/>
    </row>
    <row r="2" spans="1:9" ht="18.75">
      <c r="A2" s="113" t="s">
        <v>10</v>
      </c>
      <c r="B2" s="113"/>
      <c r="C2" s="113"/>
      <c r="D2" s="113"/>
      <c r="E2" s="113"/>
      <c r="F2" s="113"/>
      <c r="G2" s="113"/>
      <c r="H2" s="113"/>
      <c r="I2" s="113"/>
    </row>
    <row r="3" spans="1:9" ht="15.75">
      <c r="A3" s="21"/>
      <c r="B3" s="21"/>
      <c r="C3" s="25"/>
      <c r="D3" s="114" t="s">
        <v>57</v>
      </c>
      <c r="E3" s="114"/>
      <c r="F3" s="114"/>
      <c r="G3" s="114"/>
      <c r="H3" s="114"/>
      <c r="I3" s="114"/>
    </row>
    <row r="4" spans="1:9" ht="15.75">
      <c r="A4" s="21"/>
      <c r="B4" s="21"/>
      <c r="C4" s="25"/>
      <c r="D4" s="114" t="s">
        <v>58</v>
      </c>
      <c r="E4" s="114"/>
      <c r="F4" s="114"/>
      <c r="G4" s="114"/>
      <c r="H4" s="114"/>
      <c r="I4" s="114"/>
    </row>
    <row r="5" spans="1:9" ht="15.75">
      <c r="A5" s="27" t="s">
        <v>59</v>
      </c>
      <c r="B5" s="27" t="s">
        <v>27</v>
      </c>
      <c r="C5" s="28" t="s">
        <v>60</v>
      </c>
      <c r="D5" s="26" t="s">
        <v>11</v>
      </c>
      <c r="E5" s="26" t="s">
        <v>12</v>
      </c>
      <c r="F5" s="26" t="s">
        <v>13</v>
      </c>
      <c r="G5" s="26" t="s">
        <v>14</v>
      </c>
      <c r="H5" s="26" t="s">
        <v>15</v>
      </c>
      <c r="I5" s="26" t="s">
        <v>16</v>
      </c>
    </row>
    <row r="6" spans="1:9" ht="15.75">
      <c r="A6" s="29">
        <v>1</v>
      </c>
      <c r="B6" s="30">
        <v>2406284061</v>
      </c>
      <c r="C6" s="30" t="s">
        <v>30</v>
      </c>
      <c r="D6" s="31">
        <v>4</v>
      </c>
      <c r="E6" s="31">
        <v>5</v>
      </c>
      <c r="F6" s="31">
        <v>5</v>
      </c>
      <c r="G6" s="31">
        <v>5</v>
      </c>
      <c r="H6" s="31">
        <v>4</v>
      </c>
      <c r="I6" s="31">
        <v>3</v>
      </c>
    </row>
    <row r="7" spans="1:9" ht="15.75">
      <c r="A7" s="29">
        <v>2</v>
      </c>
      <c r="B7" s="30">
        <v>2406284075</v>
      </c>
      <c r="C7" s="30" t="s">
        <v>32</v>
      </c>
      <c r="D7" s="31">
        <v>4</v>
      </c>
      <c r="E7" s="31">
        <v>4</v>
      </c>
      <c r="F7" s="31">
        <v>5</v>
      </c>
      <c r="G7" s="31">
        <v>5</v>
      </c>
      <c r="H7" s="31">
        <v>4</v>
      </c>
      <c r="I7" s="31">
        <v>4</v>
      </c>
    </row>
    <row r="8" spans="1:9" ht="15.75">
      <c r="A8" s="29">
        <v>3</v>
      </c>
      <c r="B8" s="30">
        <v>2406284077</v>
      </c>
      <c r="C8" s="30" t="s">
        <v>34</v>
      </c>
      <c r="D8" s="31">
        <v>4</v>
      </c>
      <c r="E8" s="31">
        <v>4</v>
      </c>
      <c r="F8" s="31">
        <v>3</v>
      </c>
      <c r="G8" s="31">
        <v>5</v>
      </c>
      <c r="H8" s="31">
        <v>4</v>
      </c>
      <c r="I8" s="31">
        <v>3</v>
      </c>
    </row>
    <row r="9" spans="1:9" ht="15.75">
      <c r="A9" s="29">
        <v>4</v>
      </c>
      <c r="B9" s="30">
        <v>2406284093</v>
      </c>
      <c r="C9" s="30" t="s">
        <v>35</v>
      </c>
      <c r="D9" s="31">
        <v>4</v>
      </c>
      <c r="E9" s="31">
        <v>5</v>
      </c>
      <c r="F9" s="31">
        <v>3</v>
      </c>
      <c r="G9" s="31">
        <v>5</v>
      </c>
      <c r="H9" s="31">
        <v>5</v>
      </c>
      <c r="I9" s="31">
        <v>4</v>
      </c>
    </row>
    <row r="10" spans="1:9" ht="15.75">
      <c r="A10" s="29">
        <v>5</v>
      </c>
      <c r="B10" s="30">
        <v>2406284103</v>
      </c>
      <c r="C10" s="30" t="s">
        <v>36</v>
      </c>
      <c r="D10" s="31">
        <v>5</v>
      </c>
      <c r="E10" s="31">
        <v>5</v>
      </c>
      <c r="F10" s="31">
        <v>5</v>
      </c>
      <c r="G10" s="31">
        <v>5</v>
      </c>
      <c r="H10" s="31">
        <v>4</v>
      </c>
      <c r="I10" s="31">
        <v>4</v>
      </c>
    </row>
    <row r="11" spans="1:9" ht="15.75">
      <c r="A11" s="29">
        <v>6</v>
      </c>
      <c r="B11" s="30">
        <v>2406284120</v>
      </c>
      <c r="C11" s="30" t="s">
        <v>37</v>
      </c>
      <c r="D11" s="31">
        <v>4</v>
      </c>
      <c r="E11" s="31">
        <v>5</v>
      </c>
      <c r="F11" s="31">
        <v>4</v>
      </c>
      <c r="G11" s="31">
        <v>5</v>
      </c>
      <c r="H11" s="31">
        <v>5</v>
      </c>
      <c r="I11" s="31">
        <v>4</v>
      </c>
    </row>
    <row r="12" spans="1:9" ht="15.75">
      <c r="A12" s="29">
        <v>7</v>
      </c>
      <c r="B12" s="30">
        <v>2406284142</v>
      </c>
      <c r="C12" s="30" t="s">
        <v>39</v>
      </c>
      <c r="D12" s="31">
        <v>5</v>
      </c>
      <c r="E12" s="31">
        <v>3</v>
      </c>
      <c r="F12" s="31">
        <v>4</v>
      </c>
      <c r="G12" s="31">
        <v>4</v>
      </c>
      <c r="H12" s="31">
        <v>3</v>
      </c>
      <c r="I12" s="31">
        <v>4</v>
      </c>
    </row>
    <row r="13" spans="1:9" ht="15.75">
      <c r="A13" s="29">
        <v>8</v>
      </c>
      <c r="B13" s="30">
        <v>2406284186</v>
      </c>
      <c r="C13" s="30" t="s">
        <v>40</v>
      </c>
      <c r="D13" s="31">
        <v>5</v>
      </c>
      <c r="E13" s="31">
        <v>5</v>
      </c>
      <c r="F13" s="31">
        <v>5</v>
      </c>
      <c r="G13" s="31">
        <v>5</v>
      </c>
      <c r="H13" s="31">
        <v>5</v>
      </c>
      <c r="I13" s="31">
        <v>4</v>
      </c>
    </row>
    <row r="14" spans="1:9" ht="15.75">
      <c r="A14" s="29">
        <v>9</v>
      </c>
      <c r="B14" s="30">
        <v>2406284205</v>
      </c>
      <c r="C14" s="30" t="s">
        <v>41</v>
      </c>
      <c r="D14" s="31">
        <v>3</v>
      </c>
      <c r="E14" s="31">
        <v>5</v>
      </c>
      <c r="F14" s="31">
        <v>5</v>
      </c>
      <c r="G14" s="31">
        <v>5</v>
      </c>
      <c r="H14" s="31">
        <v>3</v>
      </c>
      <c r="I14" s="31">
        <v>3</v>
      </c>
    </row>
    <row r="15" spans="1:9" ht="30">
      <c r="A15" s="29">
        <v>10</v>
      </c>
      <c r="B15" s="30">
        <v>2406284209</v>
      </c>
      <c r="C15" s="30" t="s">
        <v>42</v>
      </c>
      <c r="D15" s="31">
        <v>4</v>
      </c>
      <c r="E15" s="31">
        <v>3</v>
      </c>
      <c r="F15" s="31">
        <v>5</v>
      </c>
      <c r="G15" s="31">
        <v>5</v>
      </c>
      <c r="H15" s="31">
        <v>5</v>
      </c>
      <c r="I15" s="31">
        <v>4</v>
      </c>
    </row>
    <row r="16" spans="1:9" ht="15.75">
      <c r="A16" s="29">
        <v>11</v>
      </c>
      <c r="B16" s="30">
        <v>2406284214</v>
      </c>
      <c r="C16" s="30" t="s">
        <v>43</v>
      </c>
      <c r="D16" s="31">
        <v>5</v>
      </c>
      <c r="E16" s="31">
        <v>5</v>
      </c>
      <c r="F16" s="31">
        <v>4</v>
      </c>
      <c r="G16" s="31">
        <v>5</v>
      </c>
      <c r="H16" s="31">
        <v>2</v>
      </c>
      <c r="I16" s="31">
        <v>4</v>
      </c>
    </row>
    <row r="17" spans="1:9" ht="15.75">
      <c r="A17" s="29">
        <v>12</v>
      </c>
      <c r="B17" s="30">
        <v>2406284223</v>
      </c>
      <c r="C17" s="30" t="s">
        <v>44</v>
      </c>
      <c r="D17" s="31">
        <v>4</v>
      </c>
      <c r="E17" s="31">
        <v>4</v>
      </c>
      <c r="F17" s="31">
        <v>5</v>
      </c>
      <c r="G17" s="31">
        <v>3</v>
      </c>
      <c r="H17" s="31">
        <v>4</v>
      </c>
      <c r="I17" s="31">
        <v>4</v>
      </c>
    </row>
    <row r="18" spans="1:9" ht="19.899999999999999" customHeight="1">
      <c r="A18" s="29">
        <v>13</v>
      </c>
      <c r="B18" s="30">
        <v>2406284242</v>
      </c>
      <c r="C18" s="30" t="s">
        <v>45</v>
      </c>
      <c r="D18" s="31">
        <v>4</v>
      </c>
      <c r="E18" s="31">
        <v>3</v>
      </c>
      <c r="F18" s="31">
        <v>3</v>
      </c>
      <c r="G18" s="31">
        <v>3</v>
      </c>
      <c r="H18" s="31">
        <v>4</v>
      </c>
      <c r="I18" s="31">
        <v>3</v>
      </c>
    </row>
    <row r="19" spans="1:9" ht="15.75">
      <c r="A19" s="7"/>
      <c r="B19" s="21"/>
      <c r="C19" s="25" t="s">
        <v>55</v>
      </c>
      <c r="D19" s="32">
        <f t="shared" ref="D19:I19" si="0">AVERAGE(D6:D18)</f>
        <v>4.2307692307692299</v>
      </c>
      <c r="E19" s="32">
        <f t="shared" si="0"/>
        <v>4.3076923076923102</v>
      </c>
      <c r="F19" s="32">
        <f t="shared" si="0"/>
        <v>4.3076923076923102</v>
      </c>
      <c r="G19" s="32">
        <f t="shared" si="0"/>
        <v>4.6153846153846096</v>
      </c>
      <c r="H19" s="32">
        <f t="shared" si="0"/>
        <v>4</v>
      </c>
      <c r="I19" s="32">
        <f t="shared" si="0"/>
        <v>3.6923076923076898</v>
      </c>
    </row>
    <row r="20" spans="1:9" ht="45">
      <c r="A20" s="7"/>
      <c r="B20" s="33" t="s">
        <v>61</v>
      </c>
      <c r="C20" s="34"/>
      <c r="D20" s="35" t="str">
        <f>IF(D19&gt;=3.5,"3",IF(D19&gt;=3,"2",IF(D19&gt;=2.5,"1")))</f>
        <v>3</v>
      </c>
      <c r="E20" s="35" t="str">
        <f t="shared" ref="E20:I20" si="1">IF(E19&gt;=3.5,"3",IF(E19&gt;=3,"2",IF(E19&gt;=2.5,"1")))</f>
        <v>3</v>
      </c>
      <c r="F20" s="35" t="str">
        <f t="shared" si="1"/>
        <v>3</v>
      </c>
      <c r="G20" s="35" t="str">
        <f t="shared" si="1"/>
        <v>3</v>
      </c>
      <c r="H20" s="35" t="str">
        <f t="shared" si="1"/>
        <v>3</v>
      </c>
      <c r="I20" s="35" t="str">
        <f t="shared" si="1"/>
        <v>3</v>
      </c>
    </row>
    <row r="25" spans="1:9" ht="60">
      <c r="D25" s="15" t="s">
        <v>62</v>
      </c>
      <c r="E25" s="36" t="s">
        <v>53</v>
      </c>
      <c r="F25" s="36" t="s">
        <v>63</v>
      </c>
      <c r="G25" s="37" t="s">
        <v>64</v>
      </c>
      <c r="H25" s="29" t="s">
        <v>65</v>
      </c>
      <c r="I25" s="36" t="s">
        <v>66</v>
      </c>
    </row>
    <row r="26" spans="1:9" ht="15.75">
      <c r="D26" s="38" t="s">
        <v>11</v>
      </c>
      <c r="E26" s="39">
        <f>'[1]DIRECT CO-CF'!J270</f>
        <v>3</v>
      </c>
      <c r="F26" s="39">
        <v>3</v>
      </c>
      <c r="G26" s="40">
        <f>(0.8*E26+0.2*F26)</f>
        <v>3</v>
      </c>
      <c r="H26" s="32">
        <v>2</v>
      </c>
      <c r="I26" s="38" t="s">
        <v>67</v>
      </c>
    </row>
    <row r="27" spans="1:9" ht="15.75">
      <c r="D27" s="38" t="s">
        <v>12</v>
      </c>
      <c r="E27" s="39">
        <f>'[1]DIRECT CO-CF'!J271</f>
        <v>3</v>
      </c>
      <c r="F27" s="39">
        <v>3</v>
      </c>
      <c r="G27" s="40">
        <f t="shared" ref="G27:G31" si="2">(0.8*E27+0.2*F27)</f>
        <v>3</v>
      </c>
      <c r="H27" s="32">
        <v>2</v>
      </c>
      <c r="I27" s="38" t="s">
        <v>67</v>
      </c>
    </row>
    <row r="28" spans="1:9" ht="15.75">
      <c r="D28" s="38" t="s">
        <v>13</v>
      </c>
      <c r="E28" s="39">
        <f>'[1]DIRECT CO-CF'!J272</f>
        <v>3</v>
      </c>
      <c r="F28" s="39">
        <v>3</v>
      </c>
      <c r="G28" s="40">
        <f t="shared" si="2"/>
        <v>3</v>
      </c>
      <c r="H28" s="32">
        <v>2</v>
      </c>
      <c r="I28" s="38" t="s">
        <v>67</v>
      </c>
    </row>
    <row r="29" spans="1:9" ht="15.75">
      <c r="D29" s="38" t="s">
        <v>14</v>
      </c>
      <c r="E29" s="39">
        <f>'[1]DIRECT CO-CF'!J273</f>
        <v>3</v>
      </c>
      <c r="F29" s="39">
        <v>3</v>
      </c>
      <c r="G29" s="40">
        <f t="shared" si="2"/>
        <v>3</v>
      </c>
      <c r="H29" s="32">
        <v>2</v>
      </c>
      <c r="I29" s="38" t="s">
        <v>67</v>
      </c>
    </row>
    <row r="30" spans="1:9" ht="15.75">
      <c r="D30" s="38" t="s">
        <v>15</v>
      </c>
      <c r="E30" s="39">
        <f>'[1]DIRECT CO-CF'!J274</f>
        <v>3</v>
      </c>
      <c r="F30" s="39">
        <v>3</v>
      </c>
      <c r="G30" s="40">
        <f t="shared" si="2"/>
        <v>3</v>
      </c>
      <c r="H30" s="32">
        <v>2</v>
      </c>
      <c r="I30" s="38" t="s">
        <v>67</v>
      </c>
    </row>
    <row r="31" spans="1:9" ht="15.75">
      <c r="D31" s="38" t="s">
        <v>16</v>
      </c>
      <c r="E31" s="39">
        <f>'[1]DIRECT CO-CF'!J275</f>
        <v>3</v>
      </c>
      <c r="F31" s="39">
        <v>3</v>
      </c>
      <c r="G31" s="40">
        <f t="shared" si="2"/>
        <v>3</v>
      </c>
      <c r="H31" s="32">
        <v>2</v>
      </c>
      <c r="I31" s="38" t="s">
        <v>67</v>
      </c>
    </row>
    <row r="32" spans="1:9" ht="15.75">
      <c r="D32" s="115" t="s">
        <v>68</v>
      </c>
      <c r="E32" s="116"/>
      <c r="F32" s="117"/>
      <c r="G32" s="13">
        <f>AVERAGE(G26:G31)</f>
        <v>3</v>
      </c>
      <c r="H32" s="31">
        <v>2</v>
      </c>
      <c r="I32" s="38" t="s">
        <v>67</v>
      </c>
    </row>
  </sheetData>
  <mergeCells count="5">
    <mergeCell ref="A1:I1"/>
    <mergeCell ref="A2:I2"/>
    <mergeCell ref="D3:I3"/>
    <mergeCell ref="D4:I4"/>
    <mergeCell ref="D32:F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workbookViewId="0">
      <selection activeCell="F51" sqref="F51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18" t="s">
        <v>69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7"/>
      <c r="P3" s="7"/>
      <c r="Q3" s="7"/>
    </row>
    <row r="4" spans="2:22">
      <c r="B4" s="119" t="s">
        <v>70</v>
      </c>
      <c r="C4" s="121" t="s">
        <v>71</v>
      </c>
      <c r="D4" s="121" t="s">
        <v>72</v>
      </c>
      <c r="E4" s="121" t="s">
        <v>73</v>
      </c>
      <c r="F4" s="121" t="s">
        <v>74</v>
      </c>
      <c r="G4" s="121" t="s">
        <v>75</v>
      </c>
      <c r="H4" s="121" t="s">
        <v>76</v>
      </c>
      <c r="I4" s="121" t="s">
        <v>77</v>
      </c>
      <c r="J4" s="121" t="s">
        <v>78</v>
      </c>
      <c r="K4" s="123" t="s">
        <v>79</v>
      </c>
      <c r="L4" s="123" t="s">
        <v>80</v>
      </c>
      <c r="M4" s="123" t="s">
        <v>81</v>
      </c>
      <c r="N4" s="123" t="s">
        <v>82</v>
      </c>
      <c r="O4" s="7"/>
      <c r="P4" s="7"/>
      <c r="Q4" s="7"/>
    </row>
    <row r="5" spans="2:22">
      <c r="B5" s="120"/>
      <c r="C5" s="122"/>
      <c r="D5" s="122"/>
      <c r="E5" s="122"/>
      <c r="F5" s="122"/>
      <c r="G5" s="122"/>
      <c r="H5" s="122"/>
      <c r="I5" s="122"/>
      <c r="J5" s="122"/>
      <c r="K5" s="124"/>
      <c r="L5" s="124"/>
      <c r="M5" s="124"/>
      <c r="N5" s="124"/>
      <c r="O5" s="7"/>
      <c r="P5" s="7"/>
      <c r="Q5" s="7"/>
    </row>
    <row r="6" spans="2:22">
      <c r="B6" s="3" t="s">
        <v>11</v>
      </c>
      <c r="C6" s="4">
        <v>2</v>
      </c>
      <c r="D6" s="4">
        <v>2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7"/>
      <c r="P6" s="7"/>
      <c r="Q6" s="7"/>
    </row>
    <row r="7" spans="2:22">
      <c r="B7" s="3" t="s">
        <v>12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25" t="s">
        <v>83</v>
      </c>
      <c r="S7" s="126"/>
      <c r="T7" s="126"/>
      <c r="U7" s="126"/>
      <c r="V7" s="126"/>
    </row>
    <row r="8" spans="2:22">
      <c r="B8" s="3" t="s">
        <v>13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3</v>
      </c>
      <c r="N8" s="4">
        <v>3</v>
      </c>
      <c r="O8" s="7"/>
      <c r="P8" s="7"/>
      <c r="Q8" s="7"/>
      <c r="R8" s="126"/>
      <c r="S8" s="126"/>
      <c r="T8" s="126"/>
      <c r="U8" s="126"/>
      <c r="V8" s="126"/>
    </row>
    <row r="9" spans="2:22">
      <c r="B9" s="3" t="s">
        <v>14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7"/>
      <c r="P9" s="7"/>
      <c r="Q9" s="7"/>
      <c r="R9" s="127"/>
      <c r="S9" s="127"/>
      <c r="T9" s="127"/>
      <c r="U9" s="127"/>
      <c r="V9" s="127"/>
    </row>
    <row r="10" spans="2:22">
      <c r="B10" s="3" t="s">
        <v>15</v>
      </c>
      <c r="C10" s="4">
        <v>3</v>
      </c>
      <c r="D10" s="4">
        <v>3</v>
      </c>
      <c r="E10" s="4">
        <v>3</v>
      </c>
      <c r="F10" s="4">
        <v>3</v>
      </c>
      <c r="G10" s="4">
        <v>3</v>
      </c>
      <c r="H10" s="4">
        <v>3</v>
      </c>
      <c r="I10" s="4">
        <v>2</v>
      </c>
      <c r="J10" s="4">
        <v>3</v>
      </c>
      <c r="K10" s="4">
        <v>3</v>
      </c>
      <c r="L10" s="4">
        <v>3</v>
      </c>
      <c r="M10" s="4">
        <v>3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84</v>
      </c>
      <c r="C12" s="6">
        <f>AVERAGE(C6:C11)</f>
        <v>2.8333333333333299</v>
      </c>
      <c r="D12" s="6">
        <f t="shared" ref="D12:N12" si="0">AVERAGE(D6:D11)</f>
        <v>2.8333333333333299</v>
      </c>
      <c r="E12" s="6">
        <f t="shared" si="0"/>
        <v>3</v>
      </c>
      <c r="F12" s="6">
        <f t="shared" si="0"/>
        <v>3</v>
      </c>
      <c r="G12" s="6">
        <f t="shared" si="0"/>
        <v>3</v>
      </c>
      <c r="H12" s="6">
        <f t="shared" si="0"/>
        <v>3</v>
      </c>
      <c r="I12" s="6">
        <f t="shared" si="0"/>
        <v>2.6666666666666701</v>
      </c>
      <c r="J12" s="6">
        <f t="shared" si="0"/>
        <v>2.8333333333333299</v>
      </c>
      <c r="K12" s="6">
        <f t="shared" si="0"/>
        <v>2.8333333333333299</v>
      </c>
      <c r="L12" s="6">
        <f t="shared" si="0"/>
        <v>2.8333333333333299</v>
      </c>
      <c r="M12" s="6">
        <f t="shared" si="0"/>
        <v>3</v>
      </c>
      <c r="N12" s="6">
        <f t="shared" si="0"/>
        <v>3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64</v>
      </c>
      <c r="C15" s="9"/>
      <c r="D15" s="10" t="s">
        <v>71</v>
      </c>
      <c r="E15" s="10" t="s">
        <v>72</v>
      </c>
      <c r="F15" s="10" t="s">
        <v>73</v>
      </c>
      <c r="G15" s="10" t="s">
        <v>74</v>
      </c>
      <c r="H15" s="10" t="s">
        <v>75</v>
      </c>
      <c r="I15" s="10" t="s">
        <v>76</v>
      </c>
      <c r="J15" s="10" t="s">
        <v>77</v>
      </c>
      <c r="K15" s="10" t="s">
        <v>78</v>
      </c>
      <c r="L15" s="10" t="s">
        <v>79</v>
      </c>
      <c r="M15" s="10" t="s">
        <v>80</v>
      </c>
      <c r="N15" s="10" t="s">
        <v>81</v>
      </c>
      <c r="O15" s="10" t="s">
        <v>82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2</v>
      </c>
      <c r="E16" s="13">
        <f t="shared" ref="E16:O16" si="1">(D6/3)*$B$16</f>
        <v>2</v>
      </c>
      <c r="F16" s="13">
        <f t="shared" si="1"/>
        <v>3</v>
      </c>
      <c r="G16" s="13">
        <f t="shared" si="1"/>
        <v>3</v>
      </c>
      <c r="H16" s="13">
        <f t="shared" si="1"/>
        <v>3</v>
      </c>
      <c r="I16" s="13">
        <f t="shared" si="1"/>
        <v>3</v>
      </c>
      <c r="J16" s="13">
        <f t="shared" si="1"/>
        <v>3</v>
      </c>
      <c r="K16" s="13">
        <f t="shared" si="1"/>
        <v>3</v>
      </c>
      <c r="L16" s="13">
        <f t="shared" si="1"/>
        <v>3</v>
      </c>
      <c r="M16" s="13">
        <f t="shared" si="1"/>
        <v>3</v>
      </c>
      <c r="N16" s="13">
        <f t="shared" si="1"/>
        <v>3</v>
      </c>
      <c r="O16" s="13">
        <f t="shared" si="1"/>
        <v>3</v>
      </c>
      <c r="P16" s="7"/>
      <c r="Q16" s="7"/>
    </row>
    <row r="17" spans="2:17" ht="15.75">
      <c r="B17" s="11">
        <v>3</v>
      </c>
      <c r="C17" s="12" t="s">
        <v>12</v>
      </c>
      <c r="D17" s="13">
        <f>(C7/3)*$B$17</f>
        <v>3</v>
      </c>
      <c r="E17" s="13">
        <f t="shared" ref="E17:O17" si="2">(D7/3)*$B$17</f>
        <v>3</v>
      </c>
      <c r="F17" s="13">
        <f t="shared" si="2"/>
        <v>3</v>
      </c>
      <c r="G17" s="13">
        <f t="shared" si="2"/>
        <v>3</v>
      </c>
      <c r="H17" s="13">
        <f t="shared" si="2"/>
        <v>3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7" ht="15.75">
      <c r="B18" s="11">
        <v>3</v>
      </c>
      <c r="C18" s="12" t="s">
        <v>13</v>
      </c>
      <c r="D18" s="13">
        <f>(C8/3)*$B$18</f>
        <v>3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3</v>
      </c>
      <c r="H18" s="13">
        <f t="shared" si="3"/>
        <v>3</v>
      </c>
      <c r="I18" s="13">
        <f t="shared" si="3"/>
        <v>3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3</v>
      </c>
      <c r="N18" s="13">
        <f t="shared" si="3"/>
        <v>3</v>
      </c>
      <c r="O18" s="13">
        <f t="shared" si="3"/>
        <v>3</v>
      </c>
      <c r="P18" s="7"/>
      <c r="Q18" s="7"/>
    </row>
    <row r="19" spans="2:17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3</v>
      </c>
      <c r="G19" s="13">
        <f t="shared" si="4"/>
        <v>3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3</v>
      </c>
      <c r="N19" s="13">
        <f t="shared" si="4"/>
        <v>3</v>
      </c>
      <c r="O19" s="13">
        <f t="shared" si="4"/>
        <v>3</v>
      </c>
      <c r="P19" s="7"/>
      <c r="Q19" s="7"/>
    </row>
    <row r="20" spans="2:17" ht="15.75">
      <c r="B20" s="11">
        <v>3</v>
      </c>
      <c r="C20" s="12" t="s">
        <v>15</v>
      </c>
      <c r="D20" s="13">
        <f>(C10/3)*$B$20</f>
        <v>3</v>
      </c>
      <c r="E20" s="13">
        <f t="shared" ref="E20:O20" si="5">(D10/3)*$B$20</f>
        <v>3</v>
      </c>
      <c r="F20" s="13">
        <f t="shared" si="5"/>
        <v>3</v>
      </c>
      <c r="G20" s="13">
        <f t="shared" si="5"/>
        <v>3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3</v>
      </c>
      <c r="L20" s="13">
        <f t="shared" si="5"/>
        <v>3</v>
      </c>
      <c r="M20" s="13">
        <f t="shared" si="5"/>
        <v>3</v>
      </c>
      <c r="N20" s="13">
        <f t="shared" si="5"/>
        <v>3</v>
      </c>
      <c r="O20" s="13">
        <f t="shared" si="5"/>
        <v>3</v>
      </c>
      <c r="P20" s="7"/>
      <c r="Q20" s="7"/>
    </row>
    <row r="21" spans="2:17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3</v>
      </c>
      <c r="F21" s="13">
        <f t="shared" si="6"/>
        <v>3</v>
      </c>
      <c r="G21" s="13">
        <f t="shared" si="6"/>
        <v>3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7" s="1" customFormat="1" ht="28.5">
      <c r="B22" s="14" t="s">
        <v>85</v>
      </c>
      <c r="C22" s="15"/>
      <c r="D22" s="16">
        <f>AVERAGE(D16:D21)</f>
        <v>2.8333333333333299</v>
      </c>
      <c r="E22" s="16">
        <f t="shared" ref="E22:I22" si="7">AVERAGE(E16:E21)</f>
        <v>2.8333333333333299</v>
      </c>
      <c r="F22" s="16">
        <f t="shared" si="7"/>
        <v>3</v>
      </c>
      <c r="G22" s="16">
        <f t="shared" si="7"/>
        <v>3</v>
      </c>
      <c r="H22" s="16">
        <f t="shared" si="7"/>
        <v>3</v>
      </c>
      <c r="I22" s="16">
        <f t="shared" si="7"/>
        <v>3</v>
      </c>
      <c r="J22" s="16">
        <f t="shared" ref="J22:O22" si="8">AVERAGE(J16:J21)</f>
        <v>2.6666666666666701</v>
      </c>
      <c r="K22" s="16">
        <f t="shared" si="8"/>
        <v>2.8333333333333299</v>
      </c>
      <c r="L22" s="16">
        <f t="shared" si="8"/>
        <v>2.8333333333333299</v>
      </c>
      <c r="M22" s="16">
        <f t="shared" si="8"/>
        <v>2.8333333333333299</v>
      </c>
      <c r="N22" s="16">
        <f t="shared" si="8"/>
        <v>3</v>
      </c>
      <c r="O22" s="16">
        <f t="shared" si="8"/>
        <v>3</v>
      </c>
      <c r="P22" s="22"/>
      <c r="Q22" s="22"/>
    </row>
    <row r="23" spans="2:17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B24" s="7"/>
      <c r="C24" s="7"/>
      <c r="D24" s="7"/>
      <c r="E24" s="7"/>
      <c r="F24" s="7" t="s">
        <v>55</v>
      </c>
      <c r="G24" s="17">
        <f>AVERAGE(D22:O22)</f>
        <v>2.9027777777777799</v>
      </c>
      <c r="H24" s="7" t="s">
        <v>86</v>
      </c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B25" s="7"/>
      <c r="C25" s="7"/>
      <c r="D25" s="7"/>
      <c r="E25" s="7"/>
      <c r="F25" s="7" t="s">
        <v>55</v>
      </c>
      <c r="G25" s="17">
        <f>AVERAGE(D22:K22)</f>
        <v>2.8958333333333299</v>
      </c>
      <c r="H25" s="7" t="s">
        <v>87</v>
      </c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B26" s="7"/>
      <c r="C26" s="7"/>
      <c r="D26" s="7"/>
      <c r="E26" s="7"/>
      <c r="F26" s="7" t="s">
        <v>55</v>
      </c>
      <c r="G26" s="17">
        <f>AVERAGE(L22:O22)</f>
        <v>2.9166666666666701</v>
      </c>
      <c r="H26" s="7" t="s">
        <v>88</v>
      </c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7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7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ht="15.75">
      <c r="B37" s="7"/>
      <c r="C37" s="7"/>
      <c r="D37" s="7"/>
      <c r="E37" s="7"/>
      <c r="F37" s="7"/>
      <c r="G37" s="7"/>
      <c r="H37" s="7"/>
      <c r="I37" s="7"/>
      <c r="J37" s="7"/>
      <c r="K37" s="7"/>
      <c r="L37" s="10" t="s">
        <v>79</v>
      </c>
      <c r="M37" s="10" t="s">
        <v>80</v>
      </c>
      <c r="N37" s="10" t="s">
        <v>81</v>
      </c>
      <c r="O37" s="10" t="s">
        <v>82</v>
      </c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20">
        <v>2.8</v>
      </c>
      <c r="M38" s="20">
        <v>2.8</v>
      </c>
      <c r="N38" s="20">
        <v>3</v>
      </c>
      <c r="O38" s="23">
        <v>3</v>
      </c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15.75">
      <c r="B40" s="10" t="s">
        <v>71</v>
      </c>
      <c r="C40" s="10" t="s">
        <v>72</v>
      </c>
      <c r="D40" s="10" t="s">
        <v>73</v>
      </c>
      <c r="E40" s="10" t="s">
        <v>74</v>
      </c>
      <c r="F40" s="10" t="s">
        <v>75</v>
      </c>
      <c r="G40" s="10" t="s">
        <v>76</v>
      </c>
      <c r="H40" s="10" t="s">
        <v>77</v>
      </c>
      <c r="I40" s="10" t="s">
        <v>78</v>
      </c>
      <c r="J40" s="7"/>
      <c r="K40" s="7"/>
      <c r="L40" s="7"/>
      <c r="M40" s="7"/>
      <c r="N40" s="7"/>
      <c r="O40" s="7"/>
      <c r="P40" s="7"/>
      <c r="Q40" s="7"/>
    </row>
    <row r="41" spans="2:17">
      <c r="B41" s="20">
        <v>2.8</v>
      </c>
      <c r="C41" s="20">
        <v>2.8</v>
      </c>
      <c r="D41" s="21">
        <v>3</v>
      </c>
      <c r="E41" s="21">
        <v>3</v>
      </c>
      <c r="F41" s="21">
        <v>3</v>
      </c>
      <c r="G41" s="21">
        <v>3</v>
      </c>
      <c r="H41" s="20">
        <v>2.7</v>
      </c>
      <c r="I41" s="20">
        <v>2.8</v>
      </c>
      <c r="J41" s="7"/>
      <c r="K41" s="7"/>
      <c r="L41" s="7"/>
      <c r="M41" s="7"/>
      <c r="N41" s="7"/>
      <c r="O41" s="7"/>
      <c r="P41" s="7"/>
      <c r="Q41" s="7"/>
    </row>
    <row r="42" spans="2:17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2026-04-17T09:26:39Z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