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37" i="3"/>
  <c r="G36" i="3"/>
  <c r="E36" i="3"/>
  <c r="G35" i="3"/>
  <c r="E35" i="3"/>
  <c r="G34" i="3"/>
  <c r="E34" i="3"/>
  <c r="G33" i="3"/>
  <c r="E33" i="3"/>
  <c r="G32" i="3"/>
  <c r="E32" i="3"/>
  <c r="G31" i="3"/>
  <c r="E31" i="3"/>
  <c r="I25" i="3"/>
  <c r="H25" i="3"/>
  <c r="G25" i="3"/>
  <c r="F25" i="3"/>
  <c r="E25" i="3"/>
  <c r="D25" i="3"/>
  <c r="I24" i="3"/>
  <c r="H24" i="3"/>
  <c r="G24" i="3"/>
  <c r="F24" i="3"/>
  <c r="E24" i="3"/>
  <c r="D24" i="3"/>
  <c r="J40" i="2"/>
  <c r="J39" i="2"/>
  <c r="J38" i="2"/>
  <c r="J37" i="2"/>
  <c r="J36" i="2"/>
  <c r="J35" i="2"/>
  <c r="V31" i="2"/>
  <c r="S31" i="2"/>
  <c r="P31" i="2"/>
  <c r="M31" i="2"/>
  <c r="J31" i="2"/>
  <c r="G31" i="2"/>
  <c r="D31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<sst xmlns="http://schemas.openxmlformats.org/spreadsheetml/2006/main" count="250" uniqueCount="112">
  <si>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</si>
  <si>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</si>
  <si>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</si>
  <si>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</si>
  <si>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</si>
  <si>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</si>
  <si>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</si>
  <si>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</si>
  <si>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</si>
  <si>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</si>
  <si>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Total Quality Management(MBPC-3016)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</si>
  <si>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</si>
  <si>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</si>
  <si>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</si>
  <si>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</si>
  <si>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</si>
  <si>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</si>
  <si>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</si>
  <si>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</si>
  <si>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</si>
  <si>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</si>
  <si>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</si>
  <si>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</si>
  <si>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</si>
  <si>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</si>
  <si>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</si>
  <si>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</si>
  <si>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</si>
  <si>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</si>
  <si>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</si>
  <si>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2306284170</t>
  </si>
  <si>
    <t>SUBHODEEP     GHOSH</t>
  </si>
  <si>
    <t>C</t>
  </si>
  <si>
    <t>2406284011</t>
  </si>
  <si>
    <t>ADITYA NARAYANA PRUSTY</t>
  </si>
  <si>
    <t>B</t>
  </si>
  <si>
    <t>2406284020</t>
  </si>
  <si>
    <t>ARITRA GUPTA</t>
  </si>
  <si>
    <t>A</t>
  </si>
  <si>
    <t>2406284023</t>
  </si>
  <si>
    <t>ASHISH RATH</t>
  </si>
  <si>
    <t>2406284025</t>
  </si>
  <si>
    <t>ASMITA KAR</t>
  </si>
  <si>
    <t>2406284028</t>
  </si>
  <si>
    <t>AYUSH PATTANAIK</t>
  </si>
  <si>
    <t>2406284034</t>
  </si>
  <si>
    <t>BIBHUTI BHOI</t>
  </si>
  <si>
    <t>2406284043</t>
  </si>
  <si>
    <t>CHANDAN KUMAR SAHOO</t>
  </si>
  <si>
    <t>2406284064</t>
  </si>
  <si>
    <t>HRISHIKESH MAZUMDAR</t>
  </si>
  <si>
    <t>2406284066</t>
  </si>
  <si>
    <t>JANMEJAYA DAS</t>
  </si>
  <si>
    <t>2406284071</t>
  </si>
  <si>
    <t>JNANA RANJAN SWAIN</t>
  </si>
  <si>
    <t>2406284085</t>
  </si>
  <si>
    <t>MADHUSMITA SETHY</t>
  </si>
  <si>
    <t>2406284095</t>
  </si>
  <si>
    <t>MANORANJAN GOUDA</t>
  </si>
  <si>
    <t>2406284152</t>
  </si>
  <si>
    <t>RASHMI RANJAN SAHOO</t>
  </si>
  <si>
    <t>2406284165</t>
  </si>
  <si>
    <t>SAMEER PATRA</t>
  </si>
  <si>
    <t>2406284169</t>
  </si>
  <si>
    <t>SANGRAM PRUSTY</t>
  </si>
  <si>
    <t>2406284235</t>
  </si>
  <si>
    <t>SULATA HEMBRAM</t>
  </si>
  <si>
    <t>2406284248</t>
  </si>
  <si>
    <t>SWAPNARANI MAHAPATRA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</si>
  <si>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</si>
  <si>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</si>
  <si>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</si>
  <si>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</si>
  <si>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</si>
  <si>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</si>
  <si>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</si>
  <si>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</si>
  <si>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</si>
  <si>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</si>
  <si>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</si>
  <si>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</si>
  <si>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</si>
  <si>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</si>
  <si>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</si>
  <si>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</si>
  <si>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</si>
  <si>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</si>
  <si>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</si>
  <si>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</si>
  <si>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</si>
  <si>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</si>
  <si>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</si>
  <si>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Total Quality Management (MBPC-3016)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</si>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</sst>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2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b/>
      <sz val="24"/>
      <color theme="1"/>
      <name val="Calibri"/>
      <charset val="134"/>
      <scheme val="minor"/>
    </font>
    <font>
      <b/>
      <sz val="16"/>
      <color rgb="FF000000"/>
      <name val="Times New Roman"/>
      <charset val="134"/>
    </font>
    <font>
      <sz val="2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2" xfId="0" applyFont="1" applyBorder="1"/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0" xfId="0" applyFont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6" fillId="0" borderId="0" xfId="0" applyFont="1"/>
    <xf numFmtId="0" fontId="20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2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 wrapText="1" shrinkToFit="1" readingOrder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13472"/>
        <c:axId val="169115008"/>
      </c:barChart>
      <c:catAx>
        <c:axId val="16911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15008"/>
        <c:crosses val="autoZero"/>
        <c:auto val="1"/>
        <c:lblAlgn val="ctr"/>
        <c:lblOffset val="100"/>
        <c:noMultiLvlLbl val="0"/>
      </c:catAx>
      <c:valAx>
        <c:axId val="169115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1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954432"/>
        <c:axId val="205960320"/>
      </c:barChart>
      <c:catAx>
        <c:axId val="20595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60320"/>
        <c:crosses val="autoZero"/>
        <c:auto val="1"/>
        <c:lblAlgn val="ctr"/>
        <c:lblOffset val="100"/>
        <c:noMultiLvlLbl val="0"/>
      </c:catAx>
      <c:valAx>
        <c:axId val="205960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544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PO!$L$40:$O$40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PO!$L$41:$O$41</c:f>
              <c:numCache>
                <c:formatCode>General</c:formatCode>
                <c:ptCount val="4"/>
                <c:pt idx="0">
                  <c:v>2.7</c:v>
                </c:pt>
                <c:pt idx="1">
                  <c:v>2.8</c:v>
                </c:pt>
                <c:pt idx="2">
                  <c:v>2.8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8623104"/>
        <c:axId val="208624640"/>
      </c:barChart>
      <c:catAx>
        <c:axId val="208623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24640"/>
        <c:crosses val="autoZero"/>
        <c:auto val="1"/>
        <c:lblAlgn val="ctr"/>
        <c:lblOffset val="100"/>
        <c:noMultiLvlLbl val="0"/>
      </c:catAx>
      <c:valAx>
        <c:axId val="20862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2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33c6f8-df6c-4934-a8c2-23b6eb14941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3</c:v>
                </c:pt>
                <c:pt idx="1">
                  <c:v>2.8</c:v>
                </c:pt>
                <c:pt idx="2">
                  <c:v>3</c:v>
                </c:pt>
                <c:pt idx="3">
                  <c:v>2.7</c:v>
                </c:pt>
                <c:pt idx="4">
                  <c:v>2.8</c:v>
                </c:pt>
                <c:pt idx="5">
                  <c:v>3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8667776"/>
        <c:axId val="208669312"/>
      </c:barChart>
      <c:catAx>
        <c:axId val="208667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69312"/>
        <c:crosses val="autoZero"/>
        <c:auto val="1"/>
        <c:lblAlgn val="ctr"/>
        <c:lblOffset val="100"/>
        <c:noMultiLvlLbl val="0"/>
      </c:catAx>
      <c:valAx>
        <c:axId val="20866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6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3bef11d-80fe-4c3c-a38f-0401f073294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46</xdr:row>
      <xdr:rowOff>75197</xdr:rowOff>
    </xdr:from>
    <xdr:to>
      <xdr:col>21</xdr:col>
      <xdr:colOff>2030328</xdr:colOff>
      <xdr:row>77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27</xdr:row>
      <xdr:rowOff>66675</xdr:rowOff>
    </xdr:from>
    <xdr:to>
      <xdr:col>17</xdr:col>
      <xdr:colOff>28575</xdr:colOff>
      <xdr:row>38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288925</xdr:colOff>
      <xdr:row>30</xdr:row>
      <xdr:rowOff>127000</xdr:rowOff>
    </xdr:from>
    <xdr:to>
      <xdr:col>17</xdr:col>
      <xdr:colOff>466725</xdr:colOff>
      <xdr:row>45</xdr:row>
      <xdr:rowOff>41275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536575</xdr:colOff>
      <xdr:row>30</xdr:row>
      <xdr:rowOff>114300</xdr:rowOff>
    </xdr:from>
    <xdr:to>
      <xdr:col>9</xdr:col>
      <xdr:colOff>76200</xdr:colOff>
      <xdr:row>45</xdr:row>
      <xdr:rowOff>104140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86" t="s">
        <v>0</v>
      </c>
      <c r="B6" s="86"/>
      <c r="C6" s="86" t="s">
        <v>1</v>
      </c>
      <c r="D6" s="87">
        <v>0.8</v>
      </c>
    </row>
    <row r="7" spans="1:4" ht="15.75">
      <c r="A7" s="86"/>
      <c r="B7" s="86"/>
      <c r="C7" s="86" t="s">
        <v>2</v>
      </c>
      <c r="D7" s="87">
        <v>0.2</v>
      </c>
    </row>
    <row r="8" spans="1:4" ht="15.75">
      <c r="A8" s="88"/>
      <c r="B8" s="88"/>
      <c r="C8" s="88"/>
      <c r="D8" s="88"/>
    </row>
    <row r="9" spans="1:4" ht="15.75">
      <c r="A9" s="86" t="s">
        <v>3</v>
      </c>
      <c r="B9" s="86"/>
      <c r="C9" s="86"/>
      <c r="D9" s="88"/>
    </row>
    <row r="10" spans="1:4" ht="78.75">
      <c r="A10" s="89" t="s">
        <v>4</v>
      </c>
      <c r="B10" s="90" t="s">
        <v>5</v>
      </c>
      <c r="C10" s="91">
        <v>0.6</v>
      </c>
      <c r="D10" s="88"/>
    </row>
    <row r="11" spans="1:4" s="85" customFormat="1" ht="110.25">
      <c r="A11" s="92" t="s">
        <v>6</v>
      </c>
      <c r="B11" s="92" t="s">
        <v>7</v>
      </c>
      <c r="C11" s="92" t="s">
        <v>8</v>
      </c>
      <c r="D11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opLeftCell="A16" zoomScale="40" zoomScaleNormal="40" workbookViewId="0">
      <selection activeCell="AF27" sqref="AF27"/>
    </sheetView>
  </sheetViews>
  <sheetFormatPr defaultColWidth="9.140625" defaultRowHeight="18.75"/>
  <cols>
    <col min="1" max="1" width="10.7109375" style="42" customWidth="1"/>
    <col min="2" max="2" width="24.42578125" style="42" customWidth="1"/>
    <col min="3" max="3" width="41.85546875" style="42" customWidth="1"/>
    <col min="4" max="8" width="16" style="43" customWidth="1"/>
    <col min="9" max="9" width="23.140625" style="43" customWidth="1"/>
    <col min="10" max="10" width="24.42578125" style="43" customWidth="1"/>
    <col min="11" max="13" width="16" style="43" customWidth="1"/>
    <col min="14" max="14" width="16.42578125" style="43" customWidth="1"/>
    <col min="15" max="21" width="16" style="43" customWidth="1"/>
    <col min="22" max="22" width="30.42578125" style="43" customWidth="1"/>
    <col min="23" max="26" width="9.140625" style="42" hidden="1" customWidth="1"/>
    <col min="27" max="27" width="18.42578125" style="42" customWidth="1"/>
    <col min="28" max="28" width="9.140625" style="42"/>
    <col min="29" max="29" width="21.42578125" style="42" customWidth="1"/>
    <col min="30" max="16384" width="9.140625" style="42"/>
  </cols>
  <sheetData>
    <row r="1" spans="1:29" ht="20.25">
      <c r="A1" s="94" t="s">
        <v>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44"/>
    </row>
    <row r="2" spans="1:29" ht="33" customHeight="1">
      <c r="A2" s="95" t="s">
        <v>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44"/>
      <c r="W2" s="76"/>
      <c r="X2" s="76"/>
      <c r="Y2" s="76"/>
      <c r="Z2" s="76"/>
      <c r="AA2" s="76"/>
    </row>
    <row r="3" spans="1:29" ht="39" customHeight="1">
      <c r="A3" s="45"/>
      <c r="B3" s="45"/>
      <c r="C3" s="45"/>
      <c r="D3" s="96" t="s">
        <v>11</v>
      </c>
      <c r="E3" s="96"/>
      <c r="F3" s="96"/>
      <c r="G3" s="96" t="s">
        <v>12</v>
      </c>
      <c r="H3" s="96"/>
      <c r="I3" s="96"/>
      <c r="J3" s="96" t="s">
        <v>13</v>
      </c>
      <c r="K3" s="96"/>
      <c r="L3" s="96"/>
      <c r="M3" s="96" t="s">
        <v>14</v>
      </c>
      <c r="N3" s="96"/>
      <c r="O3" s="96"/>
      <c r="P3" s="96" t="s">
        <v>15</v>
      </c>
      <c r="Q3" s="96"/>
      <c r="R3" s="96"/>
      <c r="S3" s="96" t="s">
        <v>16</v>
      </c>
      <c r="T3" s="96"/>
      <c r="U3" s="96"/>
      <c r="V3" s="46"/>
      <c r="W3" s="76"/>
      <c r="X3" s="76"/>
      <c r="Y3" s="76"/>
      <c r="Z3" s="76"/>
      <c r="AA3" s="76"/>
    </row>
    <row r="4" spans="1:29" ht="39" customHeight="1">
      <c r="A4" s="45"/>
      <c r="B4" s="47"/>
      <c r="C4" s="47"/>
      <c r="D4" s="97" t="s">
        <v>17</v>
      </c>
      <c r="E4" s="98"/>
      <c r="F4" s="98"/>
      <c r="G4" s="98"/>
      <c r="H4" s="98"/>
      <c r="I4" s="98"/>
      <c r="J4" s="98"/>
      <c r="K4" s="98"/>
      <c r="L4" s="99"/>
      <c r="M4" s="97" t="s">
        <v>18</v>
      </c>
      <c r="N4" s="98"/>
      <c r="O4" s="98"/>
      <c r="P4" s="98"/>
      <c r="Q4" s="98"/>
      <c r="R4" s="98"/>
      <c r="S4" s="98"/>
      <c r="T4" s="98"/>
      <c r="U4" s="99"/>
      <c r="V4" s="77"/>
      <c r="W4" s="76"/>
      <c r="X4" s="76"/>
      <c r="Y4" s="76"/>
      <c r="Z4" s="76"/>
      <c r="AA4" s="76"/>
    </row>
    <row r="5" spans="1:29" s="41" customFormat="1" ht="93.75" customHeight="1">
      <c r="A5" s="48"/>
      <c r="B5" s="49"/>
      <c r="C5" s="49"/>
      <c r="D5" s="50" t="s">
        <v>19</v>
      </c>
      <c r="E5" s="51" t="s">
        <v>20</v>
      </c>
      <c r="F5" s="52" t="s">
        <v>21</v>
      </c>
      <c r="G5" s="50" t="s">
        <v>19</v>
      </c>
      <c r="H5" s="51" t="s">
        <v>20</v>
      </c>
      <c r="I5" s="52" t="s">
        <v>21</v>
      </c>
      <c r="J5" s="50" t="s">
        <v>19</v>
      </c>
      <c r="K5" s="51" t="s">
        <v>20</v>
      </c>
      <c r="L5" s="52" t="s">
        <v>21</v>
      </c>
      <c r="M5" s="50" t="s">
        <v>22</v>
      </c>
      <c r="N5" s="51" t="s">
        <v>23</v>
      </c>
      <c r="O5" s="52" t="s">
        <v>24</v>
      </c>
      <c r="P5" s="50" t="s">
        <v>22</v>
      </c>
      <c r="Q5" s="51" t="s">
        <v>23</v>
      </c>
      <c r="R5" s="52" t="s">
        <v>24</v>
      </c>
      <c r="S5" s="50" t="s">
        <v>22</v>
      </c>
      <c r="T5" s="51" t="s">
        <v>23</v>
      </c>
      <c r="U5" s="52" t="s">
        <v>24</v>
      </c>
      <c r="V5" s="78" t="s">
        <v>25</v>
      </c>
      <c r="W5" s="79"/>
      <c r="X5" s="79"/>
      <c r="Y5" s="79"/>
      <c r="Z5" s="79"/>
      <c r="AA5" s="79"/>
    </row>
    <row r="6" spans="1:29" s="41" customFormat="1" ht="117.75" customHeight="1">
      <c r="A6" s="53" t="s">
        <v>26</v>
      </c>
      <c r="B6" s="53" t="s">
        <v>27</v>
      </c>
      <c r="C6" s="53" t="s">
        <v>28</v>
      </c>
      <c r="D6" s="54">
        <v>2</v>
      </c>
      <c r="E6" s="55">
        <v>2</v>
      </c>
      <c r="F6" s="56">
        <v>1</v>
      </c>
      <c r="G6" s="54">
        <v>3</v>
      </c>
      <c r="H6" s="55">
        <v>2</v>
      </c>
      <c r="I6" s="56">
        <v>2</v>
      </c>
      <c r="J6" s="54">
        <v>10</v>
      </c>
      <c r="K6" s="55">
        <v>1</v>
      </c>
      <c r="L6" s="56">
        <v>2</v>
      </c>
      <c r="M6" s="73">
        <v>3</v>
      </c>
      <c r="N6" s="55">
        <v>2</v>
      </c>
      <c r="O6" s="56">
        <v>1</v>
      </c>
      <c r="P6" s="73">
        <v>2</v>
      </c>
      <c r="Q6" s="55">
        <v>2</v>
      </c>
      <c r="R6" s="56">
        <v>1</v>
      </c>
      <c r="S6" s="73">
        <v>10</v>
      </c>
      <c r="T6" s="55">
        <v>1</v>
      </c>
      <c r="U6" s="56">
        <v>3</v>
      </c>
      <c r="V6" s="80" t="s">
        <v>29</v>
      </c>
      <c r="W6" s="79"/>
      <c r="X6" s="79"/>
      <c r="Y6" s="79"/>
      <c r="Z6" s="79"/>
      <c r="AA6" s="79"/>
    </row>
    <row r="7" spans="1:29" s="41" customFormat="1" ht="49.9" customHeight="1">
      <c r="A7" s="57">
        <v>1</v>
      </c>
      <c r="B7" s="58" t="s">
        <v>30</v>
      </c>
      <c r="C7" s="58" t="s">
        <v>31</v>
      </c>
      <c r="D7" s="59">
        <v>1</v>
      </c>
      <c r="E7" s="59">
        <v>2</v>
      </c>
      <c r="F7" s="59">
        <v>1</v>
      </c>
      <c r="G7" s="59">
        <v>3</v>
      </c>
      <c r="H7" s="59">
        <v>2</v>
      </c>
      <c r="I7" s="59">
        <v>2</v>
      </c>
      <c r="J7" s="59">
        <v>9</v>
      </c>
      <c r="K7" s="59">
        <v>1</v>
      </c>
      <c r="L7" s="59">
        <v>2</v>
      </c>
      <c r="M7" s="59">
        <v>2</v>
      </c>
      <c r="N7" s="59">
        <v>2</v>
      </c>
      <c r="O7" s="59">
        <v>1</v>
      </c>
      <c r="P7" s="59">
        <v>2</v>
      </c>
      <c r="Q7" s="59">
        <v>2</v>
      </c>
      <c r="R7" s="59">
        <v>1</v>
      </c>
      <c r="S7" s="59">
        <v>9</v>
      </c>
      <c r="T7" s="59">
        <v>1</v>
      </c>
      <c r="U7" s="59">
        <v>3</v>
      </c>
      <c r="V7" s="81" t="s">
        <v>32</v>
      </c>
      <c r="W7" s="82" t="e">
        <f t="shared" ref="W7:W24" si="0">C7+G7+J7</f>
        <v>#VALUE!</v>
      </c>
      <c r="X7" s="82">
        <f t="shared" ref="X7:X24" si="1">M7+P7+S7</f>
        <v>13</v>
      </c>
      <c r="Y7" s="82">
        <f t="shared" ref="Y7:Z24" si="2">E7+H7+K7+N7+Q7+T7</f>
        <v>10</v>
      </c>
      <c r="Z7" s="82">
        <f t="shared" si="2"/>
        <v>10</v>
      </c>
      <c r="AA7" s="100">
        <v>46</v>
      </c>
      <c r="AB7" s="100"/>
      <c r="AC7" s="84"/>
    </row>
    <row r="8" spans="1:29" s="41" customFormat="1" ht="49.9" customHeight="1">
      <c r="A8" s="57">
        <v>2</v>
      </c>
      <c r="B8" s="58" t="s">
        <v>33</v>
      </c>
      <c r="C8" s="58" t="s">
        <v>34</v>
      </c>
      <c r="D8" s="59">
        <v>1</v>
      </c>
      <c r="E8" s="59">
        <v>2</v>
      </c>
      <c r="F8" s="59">
        <v>1</v>
      </c>
      <c r="G8" s="59">
        <v>3</v>
      </c>
      <c r="H8" s="59">
        <v>2</v>
      </c>
      <c r="I8" s="59">
        <v>2</v>
      </c>
      <c r="J8" s="59">
        <v>9</v>
      </c>
      <c r="K8" s="59">
        <v>1</v>
      </c>
      <c r="L8" s="59">
        <v>2</v>
      </c>
      <c r="M8" s="59">
        <v>2</v>
      </c>
      <c r="N8" s="59">
        <v>2</v>
      </c>
      <c r="O8" s="59">
        <v>1</v>
      </c>
      <c r="P8" s="59">
        <v>2</v>
      </c>
      <c r="Q8" s="59">
        <v>2</v>
      </c>
      <c r="R8" s="59">
        <v>1</v>
      </c>
      <c r="S8" s="59">
        <v>9</v>
      </c>
      <c r="T8" s="59">
        <v>1</v>
      </c>
      <c r="U8" s="59">
        <v>3</v>
      </c>
      <c r="V8" s="81" t="s">
        <v>35</v>
      </c>
      <c r="W8" s="82" t="e">
        <f t="shared" si="0"/>
        <v>#VALUE!</v>
      </c>
      <c r="X8" s="82">
        <f t="shared" si="1"/>
        <v>13</v>
      </c>
      <c r="Y8" s="82">
        <f t="shared" si="2"/>
        <v>10</v>
      </c>
      <c r="Z8" s="82">
        <f t="shared" si="2"/>
        <v>10</v>
      </c>
      <c r="AA8" s="100">
        <v>46</v>
      </c>
      <c r="AB8" s="100"/>
      <c r="AC8" s="84"/>
    </row>
    <row r="9" spans="1:29" s="41" customFormat="1" ht="49.9" customHeight="1">
      <c r="A9" s="57">
        <v>3</v>
      </c>
      <c r="B9" s="58" t="s">
        <v>36</v>
      </c>
      <c r="C9" s="58" t="s">
        <v>37</v>
      </c>
      <c r="D9" s="59">
        <v>1</v>
      </c>
      <c r="E9" s="59">
        <v>2</v>
      </c>
      <c r="F9" s="59">
        <v>1</v>
      </c>
      <c r="G9" s="59">
        <v>3</v>
      </c>
      <c r="H9" s="59">
        <v>2</v>
      </c>
      <c r="I9" s="59">
        <v>2</v>
      </c>
      <c r="J9" s="59">
        <v>9</v>
      </c>
      <c r="K9" s="59">
        <v>1</v>
      </c>
      <c r="L9" s="59">
        <v>2</v>
      </c>
      <c r="M9" s="59">
        <v>2</v>
      </c>
      <c r="N9" s="59">
        <v>2</v>
      </c>
      <c r="O9" s="59">
        <v>1</v>
      </c>
      <c r="P9" s="59">
        <v>2</v>
      </c>
      <c r="Q9" s="59">
        <v>2</v>
      </c>
      <c r="R9" s="59">
        <v>1</v>
      </c>
      <c r="S9" s="59">
        <v>8</v>
      </c>
      <c r="T9" s="59">
        <v>1</v>
      </c>
      <c r="U9" s="59">
        <v>3</v>
      </c>
      <c r="V9" s="81" t="s">
        <v>38</v>
      </c>
      <c r="W9" s="82" t="e">
        <f t="shared" si="0"/>
        <v>#VALUE!</v>
      </c>
      <c r="X9" s="82">
        <f t="shared" si="1"/>
        <v>12</v>
      </c>
      <c r="Y9" s="82">
        <f t="shared" si="2"/>
        <v>10</v>
      </c>
      <c r="Z9" s="82">
        <f t="shared" si="2"/>
        <v>10</v>
      </c>
      <c r="AA9" s="100">
        <v>45</v>
      </c>
      <c r="AB9" s="100"/>
      <c r="AC9" s="84"/>
    </row>
    <row r="10" spans="1:29" s="41" customFormat="1" ht="49.9" customHeight="1">
      <c r="A10" s="57">
        <v>4</v>
      </c>
      <c r="B10" s="58" t="s">
        <v>39</v>
      </c>
      <c r="C10" s="58" t="s">
        <v>40</v>
      </c>
      <c r="D10" s="59">
        <v>1</v>
      </c>
      <c r="E10" s="59">
        <v>2</v>
      </c>
      <c r="F10" s="59">
        <v>1</v>
      </c>
      <c r="G10" s="59">
        <v>3</v>
      </c>
      <c r="H10" s="59">
        <v>2</v>
      </c>
      <c r="I10" s="59">
        <v>2</v>
      </c>
      <c r="J10" s="59">
        <v>9</v>
      </c>
      <c r="K10" s="59">
        <v>1</v>
      </c>
      <c r="L10" s="59">
        <v>2</v>
      </c>
      <c r="M10" s="59">
        <v>2</v>
      </c>
      <c r="N10" s="59">
        <v>2</v>
      </c>
      <c r="O10" s="59">
        <v>1</v>
      </c>
      <c r="P10" s="59">
        <v>2</v>
      </c>
      <c r="Q10" s="59">
        <v>2</v>
      </c>
      <c r="R10" s="59">
        <v>1</v>
      </c>
      <c r="S10" s="59">
        <v>9</v>
      </c>
      <c r="T10" s="59">
        <v>1</v>
      </c>
      <c r="U10" s="59">
        <v>3</v>
      </c>
      <c r="V10" s="81" t="s">
        <v>35</v>
      </c>
      <c r="W10" s="82" t="e">
        <f t="shared" si="0"/>
        <v>#VALUE!</v>
      </c>
      <c r="X10" s="82">
        <f t="shared" si="1"/>
        <v>13</v>
      </c>
      <c r="Y10" s="82">
        <f t="shared" si="2"/>
        <v>10</v>
      </c>
      <c r="Z10" s="82">
        <f t="shared" si="2"/>
        <v>10</v>
      </c>
      <c r="AA10" s="100">
        <v>46</v>
      </c>
      <c r="AB10" s="100"/>
      <c r="AC10" s="84"/>
    </row>
    <row r="11" spans="1:29" s="41" customFormat="1" ht="49.9" customHeight="1">
      <c r="A11" s="57">
        <v>5</v>
      </c>
      <c r="B11" s="58" t="s">
        <v>41</v>
      </c>
      <c r="C11" s="58" t="s">
        <v>42</v>
      </c>
      <c r="D11" s="59">
        <v>1</v>
      </c>
      <c r="E11" s="59">
        <v>2</v>
      </c>
      <c r="F11" s="59">
        <v>1</v>
      </c>
      <c r="G11" s="59">
        <v>3</v>
      </c>
      <c r="H11" s="59">
        <v>2</v>
      </c>
      <c r="I11" s="59">
        <v>2</v>
      </c>
      <c r="J11" s="59">
        <v>9</v>
      </c>
      <c r="K11" s="59">
        <v>1</v>
      </c>
      <c r="L11" s="59">
        <v>2</v>
      </c>
      <c r="M11" s="59">
        <v>2</v>
      </c>
      <c r="N11" s="59">
        <v>2</v>
      </c>
      <c r="O11" s="59">
        <v>1</v>
      </c>
      <c r="P11" s="59">
        <v>2</v>
      </c>
      <c r="Q11" s="59">
        <v>2</v>
      </c>
      <c r="R11" s="59">
        <v>1</v>
      </c>
      <c r="S11" s="59">
        <v>9</v>
      </c>
      <c r="T11" s="59">
        <v>1</v>
      </c>
      <c r="U11" s="59">
        <v>3</v>
      </c>
      <c r="V11" s="81" t="s">
        <v>38</v>
      </c>
      <c r="W11" s="82" t="e">
        <f t="shared" si="0"/>
        <v>#VALUE!</v>
      </c>
      <c r="X11" s="82">
        <f t="shared" si="1"/>
        <v>13</v>
      </c>
      <c r="Y11" s="82">
        <f t="shared" si="2"/>
        <v>10</v>
      </c>
      <c r="Z11" s="82">
        <f t="shared" si="2"/>
        <v>10</v>
      </c>
      <c r="AA11" s="100">
        <v>46</v>
      </c>
      <c r="AB11" s="100"/>
      <c r="AC11" s="84"/>
    </row>
    <row r="12" spans="1:29" s="41" customFormat="1" ht="49.9" customHeight="1">
      <c r="A12" s="57">
        <v>6</v>
      </c>
      <c r="B12" s="58" t="s">
        <v>43</v>
      </c>
      <c r="C12" s="58" t="s">
        <v>44</v>
      </c>
      <c r="D12" s="59">
        <v>1</v>
      </c>
      <c r="E12" s="59">
        <v>2</v>
      </c>
      <c r="F12" s="59">
        <v>1</v>
      </c>
      <c r="G12" s="59">
        <v>3</v>
      </c>
      <c r="H12" s="59">
        <v>2</v>
      </c>
      <c r="I12" s="59">
        <v>2</v>
      </c>
      <c r="J12" s="59">
        <v>9</v>
      </c>
      <c r="K12" s="59">
        <v>1</v>
      </c>
      <c r="L12" s="59">
        <v>2</v>
      </c>
      <c r="M12" s="59">
        <v>2</v>
      </c>
      <c r="N12" s="59">
        <v>2</v>
      </c>
      <c r="O12" s="59">
        <v>1</v>
      </c>
      <c r="P12" s="59">
        <v>2</v>
      </c>
      <c r="Q12" s="59">
        <v>2</v>
      </c>
      <c r="R12" s="59">
        <v>1</v>
      </c>
      <c r="S12" s="59">
        <v>9</v>
      </c>
      <c r="T12" s="59">
        <v>1</v>
      </c>
      <c r="U12" s="59">
        <v>3</v>
      </c>
      <c r="V12" s="81" t="s">
        <v>38</v>
      </c>
      <c r="W12" s="82" t="e">
        <f t="shared" si="0"/>
        <v>#VALUE!</v>
      </c>
      <c r="X12" s="82">
        <f t="shared" si="1"/>
        <v>13</v>
      </c>
      <c r="Y12" s="82">
        <f t="shared" si="2"/>
        <v>10</v>
      </c>
      <c r="Z12" s="82">
        <f t="shared" si="2"/>
        <v>10</v>
      </c>
      <c r="AA12" s="100">
        <v>46</v>
      </c>
      <c r="AB12" s="100"/>
      <c r="AC12" s="84"/>
    </row>
    <row r="13" spans="1:29" s="41" customFormat="1" ht="49.9" customHeight="1">
      <c r="A13" s="57">
        <v>7</v>
      </c>
      <c r="B13" s="58" t="s">
        <v>45</v>
      </c>
      <c r="C13" s="58" t="s">
        <v>46</v>
      </c>
      <c r="D13" s="59">
        <v>1</v>
      </c>
      <c r="E13" s="59">
        <v>2</v>
      </c>
      <c r="F13" s="59">
        <v>1</v>
      </c>
      <c r="G13" s="59">
        <v>3</v>
      </c>
      <c r="H13" s="59">
        <v>2</v>
      </c>
      <c r="I13" s="59">
        <v>2</v>
      </c>
      <c r="J13" s="59">
        <v>9</v>
      </c>
      <c r="K13" s="59">
        <v>1</v>
      </c>
      <c r="L13" s="59">
        <v>2</v>
      </c>
      <c r="M13" s="59">
        <v>2</v>
      </c>
      <c r="N13" s="59">
        <v>2</v>
      </c>
      <c r="O13" s="59">
        <v>1</v>
      </c>
      <c r="P13" s="59">
        <v>2</v>
      </c>
      <c r="Q13" s="59">
        <v>2</v>
      </c>
      <c r="R13" s="59">
        <v>1</v>
      </c>
      <c r="S13" s="59">
        <v>9</v>
      </c>
      <c r="T13" s="59">
        <v>1</v>
      </c>
      <c r="U13" s="59">
        <v>3</v>
      </c>
      <c r="V13" s="81" t="s">
        <v>35</v>
      </c>
      <c r="W13" s="82" t="e">
        <f t="shared" si="0"/>
        <v>#VALUE!</v>
      </c>
      <c r="X13" s="82">
        <f t="shared" si="1"/>
        <v>13</v>
      </c>
      <c r="Y13" s="82">
        <f t="shared" si="2"/>
        <v>10</v>
      </c>
      <c r="Z13" s="82">
        <f t="shared" si="2"/>
        <v>10</v>
      </c>
      <c r="AA13" s="100">
        <v>46</v>
      </c>
      <c r="AB13" s="100"/>
      <c r="AC13" s="84"/>
    </row>
    <row r="14" spans="1:29" s="41" customFormat="1" ht="49.9" customHeight="1">
      <c r="A14" s="57">
        <v>8</v>
      </c>
      <c r="B14" s="58" t="s">
        <v>47</v>
      </c>
      <c r="C14" s="58" t="s">
        <v>48</v>
      </c>
      <c r="D14" s="59">
        <v>1</v>
      </c>
      <c r="E14" s="59">
        <v>2</v>
      </c>
      <c r="F14" s="59">
        <v>1</v>
      </c>
      <c r="G14" s="59">
        <v>3</v>
      </c>
      <c r="H14" s="59">
        <v>2</v>
      </c>
      <c r="I14" s="59">
        <v>2</v>
      </c>
      <c r="J14" s="59">
        <v>9</v>
      </c>
      <c r="K14" s="59">
        <v>1</v>
      </c>
      <c r="L14" s="59">
        <v>2</v>
      </c>
      <c r="M14" s="59">
        <v>2</v>
      </c>
      <c r="N14" s="59">
        <v>2</v>
      </c>
      <c r="O14" s="59">
        <v>1</v>
      </c>
      <c r="P14" s="59">
        <v>2</v>
      </c>
      <c r="Q14" s="59">
        <v>2</v>
      </c>
      <c r="R14" s="59">
        <v>1</v>
      </c>
      <c r="S14" s="59">
        <v>9</v>
      </c>
      <c r="T14" s="59">
        <v>1</v>
      </c>
      <c r="U14" s="59">
        <v>3</v>
      </c>
      <c r="V14" s="81" t="s">
        <v>38</v>
      </c>
      <c r="W14" s="82" t="e">
        <f t="shared" si="0"/>
        <v>#VALUE!</v>
      </c>
      <c r="X14" s="82">
        <f t="shared" si="1"/>
        <v>13</v>
      </c>
      <c r="Y14" s="82">
        <f t="shared" si="2"/>
        <v>10</v>
      </c>
      <c r="Z14" s="82">
        <f t="shared" si="2"/>
        <v>10</v>
      </c>
      <c r="AA14" s="100">
        <v>46</v>
      </c>
      <c r="AB14" s="100"/>
      <c r="AC14" s="84"/>
    </row>
    <row r="15" spans="1:29" s="41" customFormat="1" ht="49.9" customHeight="1">
      <c r="A15" s="57">
        <v>9</v>
      </c>
      <c r="B15" s="58" t="s">
        <v>49</v>
      </c>
      <c r="C15" s="58" t="s">
        <v>50</v>
      </c>
      <c r="D15" s="59">
        <v>1</v>
      </c>
      <c r="E15" s="59">
        <v>2</v>
      </c>
      <c r="F15" s="59">
        <v>1</v>
      </c>
      <c r="G15" s="59">
        <v>3</v>
      </c>
      <c r="H15" s="59">
        <v>2</v>
      </c>
      <c r="I15" s="59">
        <v>2</v>
      </c>
      <c r="J15" s="59">
        <v>9</v>
      </c>
      <c r="K15" s="59">
        <v>1</v>
      </c>
      <c r="L15" s="59">
        <v>2</v>
      </c>
      <c r="M15" s="59">
        <v>2</v>
      </c>
      <c r="N15" s="59">
        <v>2</v>
      </c>
      <c r="O15" s="59">
        <v>1</v>
      </c>
      <c r="P15" s="59">
        <v>2</v>
      </c>
      <c r="Q15" s="59">
        <v>2</v>
      </c>
      <c r="R15" s="59">
        <v>1</v>
      </c>
      <c r="S15" s="59">
        <v>9</v>
      </c>
      <c r="T15" s="59">
        <v>1</v>
      </c>
      <c r="U15" s="59">
        <v>3</v>
      </c>
      <c r="V15" s="81" t="s">
        <v>35</v>
      </c>
      <c r="W15" s="82" t="e">
        <f t="shared" si="0"/>
        <v>#VALUE!</v>
      </c>
      <c r="X15" s="82">
        <f t="shared" si="1"/>
        <v>13</v>
      </c>
      <c r="Y15" s="82">
        <f t="shared" si="2"/>
        <v>10</v>
      </c>
      <c r="Z15" s="82">
        <f t="shared" si="2"/>
        <v>10</v>
      </c>
      <c r="AA15" s="100">
        <v>46</v>
      </c>
      <c r="AB15" s="100"/>
      <c r="AC15" s="84"/>
    </row>
    <row r="16" spans="1:29" s="41" customFormat="1" ht="49.9" customHeight="1">
      <c r="A16" s="57">
        <v>10</v>
      </c>
      <c r="B16" s="58" t="s">
        <v>51</v>
      </c>
      <c r="C16" s="58" t="s">
        <v>52</v>
      </c>
      <c r="D16" s="59">
        <v>1</v>
      </c>
      <c r="E16" s="59">
        <v>2</v>
      </c>
      <c r="F16" s="59">
        <v>1</v>
      </c>
      <c r="G16" s="59">
        <v>3</v>
      </c>
      <c r="H16" s="59">
        <v>2</v>
      </c>
      <c r="I16" s="59">
        <v>2</v>
      </c>
      <c r="J16" s="59">
        <v>9</v>
      </c>
      <c r="K16" s="59">
        <v>1</v>
      </c>
      <c r="L16" s="59">
        <v>2</v>
      </c>
      <c r="M16" s="59">
        <v>2</v>
      </c>
      <c r="N16" s="59">
        <v>2</v>
      </c>
      <c r="O16" s="59">
        <v>1</v>
      </c>
      <c r="P16" s="59">
        <v>2</v>
      </c>
      <c r="Q16" s="59">
        <v>2</v>
      </c>
      <c r="R16" s="59">
        <v>1</v>
      </c>
      <c r="S16" s="59">
        <v>9</v>
      </c>
      <c r="T16" s="59">
        <v>1</v>
      </c>
      <c r="U16" s="59">
        <v>3</v>
      </c>
      <c r="V16" s="81" t="s">
        <v>35</v>
      </c>
      <c r="W16" s="82" t="e">
        <f t="shared" si="0"/>
        <v>#VALUE!</v>
      </c>
      <c r="X16" s="82">
        <f t="shared" si="1"/>
        <v>13</v>
      </c>
      <c r="Y16" s="82">
        <f t="shared" si="2"/>
        <v>10</v>
      </c>
      <c r="Z16" s="82">
        <f t="shared" si="2"/>
        <v>10</v>
      </c>
      <c r="AA16" s="100">
        <v>46</v>
      </c>
      <c r="AB16" s="100"/>
      <c r="AC16" s="84"/>
    </row>
    <row r="17" spans="1:29" s="41" customFormat="1" ht="49.9" customHeight="1">
      <c r="A17" s="57">
        <v>11</v>
      </c>
      <c r="B17" s="58" t="s">
        <v>53</v>
      </c>
      <c r="C17" s="58" t="s">
        <v>54</v>
      </c>
      <c r="D17" s="59">
        <v>1</v>
      </c>
      <c r="E17" s="59">
        <v>2</v>
      </c>
      <c r="F17" s="59">
        <v>1</v>
      </c>
      <c r="G17" s="59">
        <v>3</v>
      </c>
      <c r="H17" s="59">
        <v>2</v>
      </c>
      <c r="I17" s="59">
        <v>2</v>
      </c>
      <c r="J17" s="59">
        <v>9</v>
      </c>
      <c r="K17" s="59">
        <v>1</v>
      </c>
      <c r="L17" s="59">
        <v>2</v>
      </c>
      <c r="M17" s="59">
        <v>2</v>
      </c>
      <c r="N17" s="59">
        <v>2</v>
      </c>
      <c r="O17" s="59">
        <v>1</v>
      </c>
      <c r="P17" s="59">
        <v>2</v>
      </c>
      <c r="Q17" s="59">
        <v>2</v>
      </c>
      <c r="R17" s="59">
        <v>1</v>
      </c>
      <c r="S17" s="59">
        <v>9</v>
      </c>
      <c r="T17" s="59">
        <v>1</v>
      </c>
      <c r="U17" s="59">
        <v>3</v>
      </c>
      <c r="V17" s="81" t="s">
        <v>38</v>
      </c>
      <c r="W17" s="82" t="e">
        <f t="shared" si="0"/>
        <v>#VALUE!</v>
      </c>
      <c r="X17" s="82">
        <f t="shared" si="1"/>
        <v>13</v>
      </c>
      <c r="Y17" s="82">
        <f t="shared" si="2"/>
        <v>10</v>
      </c>
      <c r="Z17" s="82">
        <f t="shared" si="2"/>
        <v>10</v>
      </c>
      <c r="AA17" s="100">
        <v>46</v>
      </c>
      <c r="AB17" s="100"/>
      <c r="AC17" s="84"/>
    </row>
    <row r="18" spans="1:29" s="41" customFormat="1" ht="49.9" customHeight="1">
      <c r="A18" s="57">
        <v>12</v>
      </c>
      <c r="B18" s="58" t="s">
        <v>55</v>
      </c>
      <c r="C18" s="58" t="s">
        <v>56</v>
      </c>
      <c r="D18" s="59">
        <v>1</v>
      </c>
      <c r="E18" s="59">
        <v>2</v>
      </c>
      <c r="F18" s="59">
        <v>1</v>
      </c>
      <c r="G18" s="59">
        <v>3</v>
      </c>
      <c r="H18" s="59">
        <v>2</v>
      </c>
      <c r="I18" s="59">
        <v>2</v>
      </c>
      <c r="J18" s="59">
        <v>9</v>
      </c>
      <c r="K18" s="59">
        <v>1</v>
      </c>
      <c r="L18" s="59">
        <v>2</v>
      </c>
      <c r="M18" s="59">
        <v>2</v>
      </c>
      <c r="N18" s="59">
        <v>2</v>
      </c>
      <c r="O18" s="59">
        <v>1</v>
      </c>
      <c r="P18" s="59">
        <v>2</v>
      </c>
      <c r="Q18" s="59">
        <v>2</v>
      </c>
      <c r="R18" s="59">
        <v>1</v>
      </c>
      <c r="S18" s="59">
        <v>9</v>
      </c>
      <c r="T18" s="59">
        <v>1</v>
      </c>
      <c r="U18" s="59">
        <v>3</v>
      </c>
      <c r="V18" s="81" t="s">
        <v>38</v>
      </c>
      <c r="W18" s="82" t="e">
        <f t="shared" si="0"/>
        <v>#VALUE!</v>
      </c>
      <c r="X18" s="82">
        <f t="shared" si="1"/>
        <v>13</v>
      </c>
      <c r="Y18" s="82">
        <f t="shared" si="2"/>
        <v>10</v>
      </c>
      <c r="Z18" s="82">
        <f t="shared" si="2"/>
        <v>10</v>
      </c>
      <c r="AA18" s="100">
        <v>46</v>
      </c>
      <c r="AB18" s="100"/>
      <c r="AC18" s="84"/>
    </row>
    <row r="19" spans="1:29" s="41" customFormat="1" ht="49.9" customHeight="1">
      <c r="A19" s="57">
        <v>13</v>
      </c>
      <c r="B19" s="58" t="s">
        <v>57</v>
      </c>
      <c r="C19" s="58" t="s">
        <v>58</v>
      </c>
      <c r="D19" s="59">
        <v>1</v>
      </c>
      <c r="E19" s="59">
        <v>2</v>
      </c>
      <c r="F19" s="59">
        <v>1</v>
      </c>
      <c r="G19" s="59">
        <v>3</v>
      </c>
      <c r="H19" s="59">
        <v>2</v>
      </c>
      <c r="I19" s="59">
        <v>2</v>
      </c>
      <c r="J19" s="59">
        <v>8</v>
      </c>
      <c r="K19" s="59">
        <v>1</v>
      </c>
      <c r="L19" s="59">
        <v>2</v>
      </c>
      <c r="M19" s="59">
        <v>2</v>
      </c>
      <c r="N19" s="59">
        <v>2</v>
      </c>
      <c r="O19" s="59">
        <v>1</v>
      </c>
      <c r="P19" s="59">
        <v>2</v>
      </c>
      <c r="Q19" s="59">
        <v>2</v>
      </c>
      <c r="R19" s="59">
        <v>1</v>
      </c>
      <c r="S19" s="59">
        <v>8</v>
      </c>
      <c r="T19" s="59">
        <v>1</v>
      </c>
      <c r="U19" s="59">
        <v>3</v>
      </c>
      <c r="V19" s="81" t="s">
        <v>38</v>
      </c>
      <c r="W19" s="82" t="e">
        <f t="shared" si="0"/>
        <v>#VALUE!</v>
      </c>
      <c r="X19" s="82">
        <f t="shared" si="1"/>
        <v>12</v>
      </c>
      <c r="Y19" s="82">
        <f t="shared" si="2"/>
        <v>10</v>
      </c>
      <c r="Z19" s="82">
        <f t="shared" si="2"/>
        <v>10</v>
      </c>
      <c r="AA19" s="100">
        <v>44</v>
      </c>
      <c r="AB19" s="100"/>
      <c r="AC19" s="84"/>
    </row>
    <row r="20" spans="1:29" s="41" customFormat="1" ht="49.9" customHeight="1">
      <c r="A20" s="57">
        <v>14</v>
      </c>
      <c r="B20" s="58" t="s">
        <v>59</v>
      </c>
      <c r="C20" s="58" t="s">
        <v>60</v>
      </c>
      <c r="D20" s="59">
        <v>1</v>
      </c>
      <c r="E20" s="59">
        <v>2</v>
      </c>
      <c r="F20" s="59">
        <v>1</v>
      </c>
      <c r="G20" s="59">
        <v>3</v>
      </c>
      <c r="H20" s="59">
        <v>2</v>
      </c>
      <c r="I20" s="59">
        <v>2</v>
      </c>
      <c r="J20" s="59">
        <v>9</v>
      </c>
      <c r="K20" s="59">
        <v>1</v>
      </c>
      <c r="L20" s="59">
        <v>2</v>
      </c>
      <c r="M20" s="59">
        <v>3</v>
      </c>
      <c r="N20" s="59">
        <v>2</v>
      </c>
      <c r="O20" s="59">
        <v>1</v>
      </c>
      <c r="P20" s="59">
        <v>2</v>
      </c>
      <c r="Q20" s="59">
        <v>2</v>
      </c>
      <c r="R20" s="59">
        <v>1</v>
      </c>
      <c r="S20" s="59">
        <v>9</v>
      </c>
      <c r="T20" s="59">
        <v>1</v>
      </c>
      <c r="U20" s="59">
        <v>3</v>
      </c>
      <c r="V20" s="81" t="s">
        <v>38</v>
      </c>
      <c r="W20" s="82" t="e">
        <f t="shared" si="0"/>
        <v>#VALUE!</v>
      </c>
      <c r="X20" s="82">
        <f t="shared" si="1"/>
        <v>14</v>
      </c>
      <c r="Y20" s="82">
        <f t="shared" si="2"/>
        <v>10</v>
      </c>
      <c r="Z20" s="82">
        <f t="shared" si="2"/>
        <v>10</v>
      </c>
      <c r="AA20" s="100">
        <v>47</v>
      </c>
      <c r="AB20" s="100"/>
      <c r="AC20" s="84"/>
    </row>
    <row r="21" spans="1:29" s="41" customFormat="1" ht="49.9" customHeight="1">
      <c r="A21" s="57">
        <v>15</v>
      </c>
      <c r="B21" s="58" t="s">
        <v>61</v>
      </c>
      <c r="C21" s="58" t="s">
        <v>62</v>
      </c>
      <c r="D21" s="59">
        <v>2</v>
      </c>
      <c r="E21" s="59">
        <v>2</v>
      </c>
      <c r="F21" s="59">
        <v>1</v>
      </c>
      <c r="G21" s="59">
        <v>3</v>
      </c>
      <c r="H21" s="59">
        <v>2</v>
      </c>
      <c r="I21" s="59">
        <v>2</v>
      </c>
      <c r="J21" s="59">
        <v>9</v>
      </c>
      <c r="K21" s="59">
        <v>1</v>
      </c>
      <c r="L21" s="59">
        <v>2</v>
      </c>
      <c r="M21" s="59">
        <v>3</v>
      </c>
      <c r="N21" s="59">
        <v>2</v>
      </c>
      <c r="O21" s="59">
        <v>1</v>
      </c>
      <c r="P21" s="59">
        <v>2</v>
      </c>
      <c r="Q21" s="59">
        <v>2</v>
      </c>
      <c r="R21" s="59">
        <v>1</v>
      </c>
      <c r="S21" s="59">
        <v>9</v>
      </c>
      <c r="T21" s="59">
        <v>1</v>
      </c>
      <c r="U21" s="59">
        <v>3</v>
      </c>
      <c r="V21" s="81" t="s">
        <v>38</v>
      </c>
      <c r="W21" s="82" t="e">
        <f t="shared" si="0"/>
        <v>#VALUE!</v>
      </c>
      <c r="X21" s="82">
        <f t="shared" si="1"/>
        <v>14</v>
      </c>
      <c r="Y21" s="82">
        <f t="shared" si="2"/>
        <v>10</v>
      </c>
      <c r="Z21" s="82">
        <f t="shared" si="2"/>
        <v>10</v>
      </c>
      <c r="AA21" s="100">
        <v>48</v>
      </c>
      <c r="AB21" s="100"/>
      <c r="AC21" s="84"/>
    </row>
    <row r="22" spans="1:29" s="41" customFormat="1" ht="49.9" customHeight="1">
      <c r="A22" s="57">
        <v>16</v>
      </c>
      <c r="B22" s="58" t="s">
        <v>63</v>
      </c>
      <c r="C22" s="58" t="s">
        <v>64</v>
      </c>
      <c r="D22" s="59">
        <v>1</v>
      </c>
      <c r="E22" s="59">
        <v>2</v>
      </c>
      <c r="F22" s="59">
        <v>1</v>
      </c>
      <c r="G22" s="59">
        <v>3</v>
      </c>
      <c r="H22" s="59">
        <v>2</v>
      </c>
      <c r="I22" s="59">
        <v>2</v>
      </c>
      <c r="J22" s="59">
        <v>9</v>
      </c>
      <c r="K22" s="59">
        <v>1</v>
      </c>
      <c r="L22" s="59">
        <v>2</v>
      </c>
      <c r="M22" s="59">
        <v>3</v>
      </c>
      <c r="N22" s="59">
        <v>2</v>
      </c>
      <c r="O22" s="59">
        <v>1</v>
      </c>
      <c r="P22" s="59">
        <v>2</v>
      </c>
      <c r="Q22" s="59">
        <v>2</v>
      </c>
      <c r="R22" s="59">
        <v>1</v>
      </c>
      <c r="S22" s="59">
        <v>9</v>
      </c>
      <c r="T22" s="59">
        <v>1</v>
      </c>
      <c r="U22" s="59">
        <v>3</v>
      </c>
      <c r="V22" s="81" t="s">
        <v>35</v>
      </c>
      <c r="W22" s="82" t="e">
        <f t="shared" si="0"/>
        <v>#VALUE!</v>
      </c>
      <c r="X22" s="82">
        <f t="shared" si="1"/>
        <v>14</v>
      </c>
      <c r="Y22" s="82">
        <f t="shared" si="2"/>
        <v>10</v>
      </c>
      <c r="Z22" s="82">
        <f t="shared" si="2"/>
        <v>10</v>
      </c>
      <c r="AA22" s="100">
        <v>47</v>
      </c>
      <c r="AB22" s="100"/>
      <c r="AC22" s="84"/>
    </row>
    <row r="23" spans="1:29" s="41" customFormat="1" ht="49.9" customHeight="1">
      <c r="A23" s="57">
        <v>17</v>
      </c>
      <c r="B23" s="58" t="s">
        <v>65</v>
      </c>
      <c r="C23" s="58" t="s">
        <v>66</v>
      </c>
      <c r="D23" s="59">
        <v>1</v>
      </c>
      <c r="E23" s="59">
        <v>2</v>
      </c>
      <c r="F23" s="59">
        <v>1</v>
      </c>
      <c r="G23" s="59">
        <v>3</v>
      </c>
      <c r="H23" s="59">
        <v>2</v>
      </c>
      <c r="I23" s="59">
        <v>2</v>
      </c>
      <c r="J23" s="59">
        <v>9</v>
      </c>
      <c r="K23" s="59">
        <v>1</v>
      </c>
      <c r="L23" s="59">
        <v>2</v>
      </c>
      <c r="M23" s="59">
        <v>3</v>
      </c>
      <c r="N23" s="59">
        <v>2</v>
      </c>
      <c r="O23" s="59">
        <v>1</v>
      </c>
      <c r="P23" s="59">
        <v>2</v>
      </c>
      <c r="Q23" s="59">
        <v>2</v>
      </c>
      <c r="R23" s="59">
        <v>1</v>
      </c>
      <c r="S23" s="59">
        <v>9</v>
      </c>
      <c r="T23" s="59">
        <v>1</v>
      </c>
      <c r="U23" s="59">
        <v>3</v>
      </c>
      <c r="V23" s="81" t="s">
        <v>35</v>
      </c>
      <c r="W23" s="82" t="e">
        <f t="shared" si="0"/>
        <v>#VALUE!</v>
      </c>
      <c r="X23" s="82">
        <f t="shared" si="1"/>
        <v>14</v>
      </c>
      <c r="Y23" s="82">
        <f t="shared" si="2"/>
        <v>10</v>
      </c>
      <c r="Z23" s="82">
        <f t="shared" si="2"/>
        <v>10</v>
      </c>
      <c r="AA23" s="100">
        <v>47</v>
      </c>
      <c r="AB23" s="100"/>
      <c r="AC23" s="84"/>
    </row>
    <row r="24" spans="1:29" s="41" customFormat="1" ht="49.9" customHeight="1">
      <c r="A24" s="57">
        <v>18</v>
      </c>
      <c r="B24" s="58" t="s">
        <v>67</v>
      </c>
      <c r="C24" s="58" t="s">
        <v>68</v>
      </c>
      <c r="D24" s="59">
        <v>1</v>
      </c>
      <c r="E24" s="59">
        <v>2</v>
      </c>
      <c r="F24" s="59">
        <v>1</v>
      </c>
      <c r="G24" s="59">
        <v>3</v>
      </c>
      <c r="H24" s="59">
        <v>2</v>
      </c>
      <c r="I24" s="59">
        <v>2</v>
      </c>
      <c r="J24" s="59">
        <v>9</v>
      </c>
      <c r="K24" s="59">
        <v>1</v>
      </c>
      <c r="L24" s="59">
        <v>2</v>
      </c>
      <c r="M24" s="59">
        <v>3</v>
      </c>
      <c r="N24" s="59">
        <v>2</v>
      </c>
      <c r="O24" s="59">
        <v>1</v>
      </c>
      <c r="P24" s="59">
        <v>2</v>
      </c>
      <c r="Q24" s="59">
        <v>2</v>
      </c>
      <c r="R24" s="59">
        <v>1</v>
      </c>
      <c r="S24" s="59">
        <v>9</v>
      </c>
      <c r="T24" s="59">
        <v>1</v>
      </c>
      <c r="U24" s="59">
        <v>3</v>
      </c>
      <c r="V24" s="81" t="s">
        <v>38</v>
      </c>
      <c r="W24" s="82" t="e">
        <f t="shared" si="0"/>
        <v>#VALUE!</v>
      </c>
      <c r="X24" s="82">
        <f t="shared" si="1"/>
        <v>14</v>
      </c>
      <c r="Y24" s="82">
        <f t="shared" si="2"/>
        <v>10</v>
      </c>
      <c r="Z24" s="82">
        <f t="shared" si="2"/>
        <v>10</v>
      </c>
      <c r="AA24" s="100">
        <v>47</v>
      </c>
      <c r="AB24" s="100"/>
      <c r="AC24" s="84"/>
    </row>
    <row r="25" spans="1:29" ht="49.9" customHeight="1">
      <c r="A25" s="59"/>
      <c r="B25" s="60"/>
      <c r="C25" s="61"/>
      <c r="D25" s="62"/>
      <c r="E25" s="59"/>
      <c r="F25" s="59"/>
      <c r="G25" s="63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79"/>
      <c r="X25" s="79"/>
      <c r="Y25" s="79"/>
      <c r="Z25" s="79"/>
      <c r="AA25" s="101"/>
      <c r="AB25" s="102"/>
    </row>
    <row r="26" spans="1:29" ht="93.75" customHeight="1">
      <c r="A26" s="64"/>
      <c r="B26" s="103" t="s">
        <v>69</v>
      </c>
      <c r="C26" s="104"/>
      <c r="D26" s="59">
        <v>0.5</v>
      </c>
      <c r="E26" s="59">
        <v>1</v>
      </c>
      <c r="F26" s="59">
        <v>0.5</v>
      </c>
      <c r="G26" s="59">
        <v>1.5</v>
      </c>
      <c r="H26" s="59">
        <v>0.5</v>
      </c>
      <c r="I26" s="59">
        <v>1</v>
      </c>
      <c r="J26" s="59">
        <v>5</v>
      </c>
      <c r="K26" s="59">
        <v>0.5</v>
      </c>
      <c r="L26" s="59">
        <v>1</v>
      </c>
      <c r="M26" s="59">
        <v>1.5</v>
      </c>
      <c r="N26" s="59">
        <v>1</v>
      </c>
      <c r="O26" s="59">
        <v>0.5</v>
      </c>
      <c r="P26" s="59">
        <v>1</v>
      </c>
      <c r="Q26" s="59">
        <v>1</v>
      </c>
      <c r="R26" s="59">
        <v>0.5</v>
      </c>
      <c r="S26" s="59">
        <v>5</v>
      </c>
      <c r="T26" s="59">
        <v>0.5</v>
      </c>
      <c r="U26" s="59">
        <v>1.5</v>
      </c>
      <c r="V26" s="59"/>
      <c r="W26" s="79"/>
      <c r="X26" s="79"/>
      <c r="Y26" s="79"/>
      <c r="Z26" s="79"/>
      <c r="AA26" s="79"/>
    </row>
    <row r="27" spans="1:29" ht="49.9" customHeight="1">
      <c r="A27" s="59"/>
      <c r="B27" s="65" t="s">
        <v>70</v>
      </c>
      <c r="C27" s="65"/>
      <c r="D27" s="66">
        <v>18</v>
      </c>
      <c r="E27" s="66">
        <v>18</v>
      </c>
      <c r="F27" s="66">
        <v>18</v>
      </c>
      <c r="G27" s="66">
        <v>18</v>
      </c>
      <c r="H27" s="66">
        <v>18</v>
      </c>
      <c r="I27" s="66">
        <v>18</v>
      </c>
      <c r="J27" s="66">
        <v>18</v>
      </c>
      <c r="K27" s="66">
        <v>18</v>
      </c>
      <c r="L27" s="66">
        <v>18</v>
      </c>
      <c r="M27" s="66">
        <v>18</v>
      </c>
      <c r="N27" s="66">
        <v>18</v>
      </c>
      <c r="O27" s="66">
        <v>18</v>
      </c>
      <c r="P27" s="66">
        <v>18</v>
      </c>
      <c r="Q27" s="66">
        <v>18</v>
      </c>
      <c r="R27" s="66">
        <v>18</v>
      </c>
      <c r="S27" s="66">
        <v>18</v>
      </c>
      <c r="T27" s="66">
        <v>18</v>
      </c>
      <c r="U27" s="66">
        <v>18</v>
      </c>
      <c r="V27" s="66">
        <v>18</v>
      </c>
    </row>
    <row r="28" spans="1:29" ht="63" customHeight="1">
      <c r="A28" s="67"/>
      <c r="B28" s="48" t="s">
        <v>71</v>
      </c>
      <c r="C28" s="48"/>
      <c r="D28" s="68">
        <f t="shared" ref="D28:U28" si="3">D27/18*100</f>
        <v>100</v>
      </c>
      <c r="E28" s="68">
        <f t="shared" si="3"/>
        <v>100</v>
      </c>
      <c r="F28" s="68">
        <f t="shared" si="3"/>
        <v>100</v>
      </c>
      <c r="G28" s="68">
        <f t="shared" si="3"/>
        <v>100</v>
      </c>
      <c r="H28" s="68">
        <f t="shared" si="3"/>
        <v>100</v>
      </c>
      <c r="I28" s="68">
        <f t="shared" si="3"/>
        <v>100</v>
      </c>
      <c r="J28" s="68">
        <f t="shared" si="3"/>
        <v>100</v>
      </c>
      <c r="K28" s="68">
        <f t="shared" si="3"/>
        <v>100</v>
      </c>
      <c r="L28" s="68">
        <f t="shared" si="3"/>
        <v>100</v>
      </c>
      <c r="M28" s="68">
        <f t="shared" si="3"/>
        <v>100</v>
      </c>
      <c r="N28" s="68">
        <f t="shared" si="3"/>
        <v>100</v>
      </c>
      <c r="O28" s="68">
        <f t="shared" si="3"/>
        <v>100</v>
      </c>
      <c r="P28" s="68">
        <f t="shared" si="3"/>
        <v>100</v>
      </c>
      <c r="Q28" s="68">
        <f t="shared" si="3"/>
        <v>100</v>
      </c>
      <c r="R28" s="68">
        <f t="shared" si="3"/>
        <v>100</v>
      </c>
      <c r="S28" s="68">
        <f t="shared" si="3"/>
        <v>100</v>
      </c>
      <c r="T28" s="68">
        <f t="shared" si="3"/>
        <v>100</v>
      </c>
      <c r="U28" s="68">
        <f t="shared" si="3"/>
        <v>100</v>
      </c>
      <c r="V28" s="68">
        <v>100</v>
      </c>
    </row>
    <row r="29" spans="1:29" ht="133.5" customHeight="1">
      <c r="A29" s="45"/>
      <c r="B29" s="105" t="s">
        <v>8</v>
      </c>
      <c r="C29" s="106"/>
      <c r="D29" s="59">
        <v>3</v>
      </c>
      <c r="E29" s="59">
        <v>3</v>
      </c>
      <c r="F29" s="59">
        <v>3</v>
      </c>
      <c r="G29" s="59">
        <v>3</v>
      </c>
      <c r="H29" s="59">
        <v>3</v>
      </c>
      <c r="I29" s="59">
        <v>3</v>
      </c>
      <c r="J29" s="59">
        <v>3</v>
      </c>
      <c r="K29" s="59">
        <v>3</v>
      </c>
      <c r="L29" s="59">
        <v>3</v>
      </c>
      <c r="M29" s="59">
        <v>3</v>
      </c>
      <c r="N29" s="59">
        <v>3</v>
      </c>
      <c r="O29" s="59">
        <v>3</v>
      </c>
      <c r="P29" s="59">
        <v>3</v>
      </c>
      <c r="Q29" s="59">
        <v>3</v>
      </c>
      <c r="R29" s="59">
        <v>3</v>
      </c>
      <c r="S29" s="59">
        <v>3</v>
      </c>
      <c r="T29" s="59">
        <v>3</v>
      </c>
      <c r="U29" s="59">
        <v>3</v>
      </c>
      <c r="V29" s="59">
        <v>3</v>
      </c>
    </row>
    <row r="30" spans="1:29" ht="49.9" customHeight="1">
      <c r="A30" s="69"/>
      <c r="B30" s="48"/>
      <c r="C30" s="48"/>
      <c r="D30" s="107" t="s">
        <v>11</v>
      </c>
      <c r="E30" s="107"/>
      <c r="F30" s="107"/>
      <c r="G30" s="107" t="s">
        <v>12</v>
      </c>
      <c r="H30" s="107"/>
      <c r="I30" s="107"/>
      <c r="J30" s="107" t="s">
        <v>13</v>
      </c>
      <c r="K30" s="107"/>
      <c r="L30" s="107"/>
      <c r="M30" s="107" t="s">
        <v>14</v>
      </c>
      <c r="N30" s="107"/>
      <c r="O30" s="107"/>
      <c r="P30" s="107" t="s">
        <v>15</v>
      </c>
      <c r="Q30" s="107"/>
      <c r="R30" s="107"/>
      <c r="S30" s="108" t="s">
        <v>16</v>
      </c>
      <c r="T30" s="109"/>
      <c r="U30" s="110"/>
      <c r="V30" s="46"/>
      <c r="W30" s="83"/>
      <c r="X30" s="83"/>
      <c r="Y30" s="83"/>
      <c r="Z30" s="83"/>
      <c r="AA30" s="83"/>
    </row>
    <row r="31" spans="1:29" ht="49.9" customHeight="1">
      <c r="A31" s="69"/>
      <c r="B31" s="48" t="s">
        <v>72</v>
      </c>
      <c r="C31" s="48"/>
      <c r="D31" s="111">
        <f>(0.67*$V29+0.19*D29+0.07*E29+0.07*F29)</f>
        <v>3</v>
      </c>
      <c r="E31" s="111"/>
      <c r="F31" s="111"/>
      <c r="G31" s="111">
        <f t="shared" ref="G31" si="4">(0.67*$V29+0.19*G29+0.07*H29+0.07*I29)</f>
        <v>3</v>
      </c>
      <c r="H31" s="111"/>
      <c r="I31" s="111"/>
      <c r="J31" s="111">
        <f t="shared" ref="J31" si="5">(0.67*$V29+0.19*J29+0.07*K29+0.07*L29)</f>
        <v>3</v>
      </c>
      <c r="K31" s="111"/>
      <c r="L31" s="111"/>
      <c r="M31" s="111">
        <f t="shared" ref="M31" si="6">(0.67*$V29+0.19*M29+0.07*N29+0.07*O29)</f>
        <v>3</v>
      </c>
      <c r="N31" s="111"/>
      <c r="O31" s="111"/>
      <c r="P31" s="111">
        <f t="shared" ref="P31" si="7">(0.67*$V29+0.19*P29+0.07*Q29+0.07*R29)</f>
        <v>3</v>
      </c>
      <c r="Q31" s="111"/>
      <c r="R31" s="111"/>
      <c r="S31" s="111">
        <f t="shared" ref="S31" si="8">(0.67*$V29+0.19*S29+0.07*T29+0.07*U29)</f>
        <v>3</v>
      </c>
      <c r="T31" s="111"/>
      <c r="U31" s="111"/>
      <c r="V31" s="59">
        <f>(D31+G31+J31+M31+P31+S31)/6</f>
        <v>3</v>
      </c>
      <c r="W31" s="83"/>
      <c r="X31" s="83"/>
      <c r="Y31" s="83"/>
      <c r="Z31" s="83"/>
      <c r="AA31" s="83" t="s">
        <v>73</v>
      </c>
    </row>
    <row r="32" spans="1:29" ht="49.9" customHeight="1">
      <c r="A32" s="69"/>
      <c r="B32" s="45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83"/>
      <c r="X32" s="83"/>
      <c r="Y32" s="83"/>
      <c r="Z32" s="83"/>
      <c r="AA32" s="83"/>
    </row>
    <row r="33" spans="1:27" ht="63" customHeight="1">
      <c r="A33" s="69"/>
      <c r="B33" s="45"/>
      <c r="C33" s="70" t="s">
        <v>74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83"/>
      <c r="X33" s="83"/>
      <c r="Y33" s="83"/>
      <c r="Z33" s="83"/>
      <c r="AA33" s="83"/>
    </row>
    <row r="34" spans="1:27" ht="105.75" customHeight="1">
      <c r="A34" s="45"/>
      <c r="B34" s="48" t="s">
        <v>75</v>
      </c>
      <c r="C34" s="48"/>
      <c r="D34" s="59"/>
      <c r="E34" s="59"/>
      <c r="F34" s="59"/>
      <c r="G34" s="59"/>
      <c r="H34" s="59"/>
      <c r="I34" s="59"/>
      <c r="J34" s="53" t="s">
        <v>76</v>
      </c>
      <c r="K34" s="46"/>
      <c r="L34" s="44"/>
      <c r="M34" s="44"/>
      <c r="N34" s="44"/>
      <c r="O34" s="46"/>
      <c r="P34" s="46"/>
      <c r="Q34" s="46"/>
      <c r="R34" s="46"/>
      <c r="S34" s="46"/>
      <c r="T34" s="46"/>
      <c r="U34" s="46"/>
      <c r="V34" s="46"/>
    </row>
    <row r="35" spans="1:27" ht="73.5" customHeight="1">
      <c r="A35" s="45"/>
      <c r="B35" s="48" t="s">
        <v>77</v>
      </c>
      <c r="C35" s="48"/>
      <c r="D35" s="59"/>
      <c r="E35" s="59"/>
      <c r="F35" s="59"/>
      <c r="G35" s="59"/>
      <c r="H35" s="59"/>
      <c r="I35" s="59" t="s">
        <v>11</v>
      </c>
      <c r="J35" s="59">
        <f>D31</f>
        <v>3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</row>
    <row r="36" spans="1:27" ht="49.9" customHeight="1">
      <c r="A36" s="45"/>
      <c r="B36" s="48"/>
      <c r="C36" s="105"/>
      <c r="D36" s="112"/>
      <c r="E36" s="112"/>
      <c r="F36" s="112"/>
      <c r="G36" s="112"/>
      <c r="H36" s="106"/>
      <c r="I36" s="59" t="s">
        <v>12</v>
      </c>
      <c r="J36" s="59">
        <f>G31</f>
        <v>3</v>
      </c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</row>
    <row r="37" spans="1:27" ht="49.9" customHeight="1">
      <c r="A37" s="45"/>
      <c r="B37" s="48"/>
      <c r="C37" s="48"/>
      <c r="D37" s="59"/>
      <c r="E37" s="59"/>
      <c r="F37" s="59"/>
      <c r="G37" s="59"/>
      <c r="H37" s="59"/>
      <c r="I37" s="59" t="s">
        <v>13</v>
      </c>
      <c r="J37" s="59">
        <f>J31</f>
        <v>3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</row>
    <row r="38" spans="1:27" ht="49.9" customHeight="1">
      <c r="A38" s="45"/>
      <c r="B38" s="48"/>
      <c r="C38" s="48"/>
      <c r="D38" s="59"/>
      <c r="E38" s="59"/>
      <c r="F38" s="59"/>
      <c r="G38" s="59"/>
      <c r="H38" s="59"/>
      <c r="I38" s="59" t="s">
        <v>14</v>
      </c>
      <c r="J38" s="59">
        <f>M31</f>
        <v>3</v>
      </c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1:27" ht="49.9" customHeight="1">
      <c r="A39" s="45"/>
      <c r="B39" s="48"/>
      <c r="C39" s="48"/>
      <c r="D39" s="59"/>
      <c r="E39" s="59"/>
      <c r="F39" s="59"/>
      <c r="G39" s="59"/>
      <c r="H39" s="59"/>
      <c r="I39" s="59" t="s">
        <v>15</v>
      </c>
      <c r="J39" s="59">
        <f>P31</f>
        <v>3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7" ht="49.9" customHeight="1">
      <c r="A40" s="45"/>
      <c r="B40" s="48"/>
      <c r="C40" s="48"/>
      <c r="D40" s="59"/>
      <c r="E40" s="59"/>
      <c r="F40" s="59"/>
      <c r="G40" s="59"/>
      <c r="H40" s="59"/>
      <c r="I40" s="59" t="s">
        <v>16</v>
      </c>
      <c r="J40" s="59">
        <f>S31</f>
        <v>3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7" ht="49.9" customHeight="1">
      <c r="A41" s="45"/>
      <c r="B41" s="71"/>
      <c r="C41" s="71"/>
      <c r="D41" s="72"/>
      <c r="E41" s="72"/>
      <c r="F41" s="72"/>
      <c r="G41" s="72"/>
      <c r="H41" s="72"/>
      <c r="I41" s="74" t="s">
        <v>78</v>
      </c>
      <c r="J41" s="72">
        <v>3</v>
      </c>
      <c r="K41" s="113"/>
      <c r="L41" s="113"/>
      <c r="M41" s="75"/>
      <c r="N41" s="75"/>
      <c r="O41" s="75"/>
      <c r="P41" s="75"/>
      <c r="Q41" s="75"/>
      <c r="R41" s="75"/>
      <c r="S41" s="75"/>
      <c r="T41" s="75"/>
      <c r="U41" s="75"/>
      <c r="V41" s="75"/>
    </row>
  </sheetData>
  <mergeCells count="45">
    <mergeCell ref="S31:U31"/>
    <mergeCell ref="C36:H36"/>
    <mergeCell ref="K41:L41"/>
    <mergeCell ref="D31:F31"/>
    <mergeCell ref="G31:I31"/>
    <mergeCell ref="J31:L31"/>
    <mergeCell ref="M31:O31"/>
    <mergeCell ref="P31:R31"/>
    <mergeCell ref="AA25:AB25"/>
    <mergeCell ref="B26:C26"/>
    <mergeCell ref="B29:C29"/>
    <mergeCell ref="D30:F30"/>
    <mergeCell ref="G30:I30"/>
    <mergeCell ref="J30:L30"/>
    <mergeCell ref="M30:O30"/>
    <mergeCell ref="P30:R30"/>
    <mergeCell ref="S30:U30"/>
    <mergeCell ref="AA20:AB20"/>
    <mergeCell ref="AA21:AB21"/>
    <mergeCell ref="AA22:AB22"/>
    <mergeCell ref="AA23:AB23"/>
    <mergeCell ref="AA24:AB24"/>
    <mergeCell ref="AA15:AB15"/>
    <mergeCell ref="AA16:AB16"/>
    <mergeCell ref="AA17:AB17"/>
    <mergeCell ref="AA18:AB18"/>
    <mergeCell ref="AA19:AB19"/>
    <mergeCell ref="AA10:AB10"/>
    <mergeCell ref="AA11:AB11"/>
    <mergeCell ref="AA12:AB12"/>
    <mergeCell ref="AA13:AB13"/>
    <mergeCell ref="AA14:AB14"/>
    <mergeCell ref="D4:L4"/>
    <mergeCell ref="M4:U4"/>
    <mergeCell ref="AA7:AB7"/>
    <mergeCell ref="AA8:AB8"/>
    <mergeCell ref="AA9:AB9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6" workbookViewId="0">
      <selection activeCell="J4" sqref="J4"/>
    </sheetView>
  </sheetViews>
  <sheetFormatPr defaultColWidth="8.7109375" defaultRowHeight="15"/>
  <cols>
    <col min="2" max="2" width="13.42578125" customWidth="1"/>
    <col min="3" max="3" width="34.7109375" style="23" customWidth="1"/>
    <col min="4" max="4" width="11.28515625" customWidth="1"/>
    <col min="9" max="9" width="12" customWidth="1"/>
  </cols>
  <sheetData>
    <row r="1" spans="1:9" ht="18.75">
      <c r="A1" s="114" t="s">
        <v>79</v>
      </c>
      <c r="B1" s="114"/>
      <c r="C1" s="114"/>
      <c r="D1" s="114"/>
      <c r="E1" s="114"/>
      <c r="F1" s="114"/>
      <c r="G1" s="114"/>
      <c r="H1" s="114"/>
      <c r="I1" s="114"/>
    </row>
    <row r="2" spans="1:9" ht="18.75">
      <c r="A2" s="114" t="s">
        <v>10</v>
      </c>
      <c r="B2" s="114"/>
      <c r="C2" s="114"/>
      <c r="D2" s="114"/>
      <c r="E2" s="114"/>
      <c r="F2" s="114"/>
      <c r="G2" s="114"/>
      <c r="H2" s="114"/>
      <c r="I2" s="114"/>
    </row>
    <row r="3" spans="1:9" ht="15.75">
      <c r="A3" s="22"/>
      <c r="B3" s="22"/>
      <c r="C3" s="24"/>
      <c r="D3" s="115" t="s">
        <v>80</v>
      </c>
      <c r="E3" s="115"/>
      <c r="F3" s="115"/>
      <c r="G3" s="115"/>
      <c r="H3" s="115"/>
      <c r="I3" s="115"/>
    </row>
    <row r="4" spans="1:9" ht="15.75">
      <c r="A4" s="22"/>
      <c r="B4" s="22"/>
      <c r="C4" s="24"/>
      <c r="D4" s="115" t="s">
        <v>81</v>
      </c>
      <c r="E4" s="115"/>
      <c r="F4" s="115"/>
      <c r="G4" s="115"/>
      <c r="H4" s="115"/>
      <c r="I4" s="115"/>
    </row>
    <row r="5" spans="1:9" ht="15.75">
      <c r="A5" s="26" t="s">
        <v>82</v>
      </c>
      <c r="B5" s="26" t="s">
        <v>27</v>
      </c>
      <c r="C5" s="27" t="s">
        <v>83</v>
      </c>
      <c r="D5" s="25" t="s">
        <v>11</v>
      </c>
      <c r="E5" s="25" t="s">
        <v>12</v>
      </c>
      <c r="F5" s="25" t="s">
        <v>13</v>
      </c>
      <c r="G5" s="25" t="s">
        <v>14</v>
      </c>
      <c r="H5" s="25" t="s">
        <v>15</v>
      </c>
      <c r="I5" s="25" t="s">
        <v>16</v>
      </c>
    </row>
    <row r="6" spans="1:9" ht="15.75">
      <c r="A6" s="28">
        <v>1</v>
      </c>
      <c r="B6" s="29" t="s">
        <v>30</v>
      </c>
      <c r="C6" s="29" t="s">
        <v>31</v>
      </c>
      <c r="D6" s="30">
        <v>3</v>
      </c>
      <c r="E6" s="30">
        <v>5</v>
      </c>
      <c r="F6" s="30">
        <v>5</v>
      </c>
      <c r="G6" s="30">
        <v>5</v>
      </c>
      <c r="H6" s="30">
        <v>4</v>
      </c>
      <c r="I6" s="30">
        <v>4</v>
      </c>
    </row>
    <row r="7" spans="1:9" ht="15.75">
      <c r="A7" s="28">
        <v>2</v>
      </c>
      <c r="B7" s="29" t="s">
        <v>33</v>
      </c>
      <c r="C7" s="29" t="s">
        <v>34</v>
      </c>
      <c r="D7" s="30">
        <v>4</v>
      </c>
      <c r="E7" s="30">
        <v>5</v>
      </c>
      <c r="F7" s="30">
        <v>5</v>
      </c>
      <c r="G7" s="30">
        <v>5</v>
      </c>
      <c r="H7" s="30">
        <v>4</v>
      </c>
      <c r="I7" s="30">
        <v>4</v>
      </c>
    </row>
    <row r="8" spans="1:9" ht="15.75">
      <c r="A8" s="28">
        <v>3</v>
      </c>
      <c r="B8" s="29" t="s">
        <v>36</v>
      </c>
      <c r="C8" s="29" t="s">
        <v>37</v>
      </c>
      <c r="D8" s="30">
        <v>4</v>
      </c>
      <c r="E8" s="30">
        <v>4</v>
      </c>
      <c r="F8" s="30">
        <v>3</v>
      </c>
      <c r="G8" s="30">
        <v>5</v>
      </c>
      <c r="H8" s="30">
        <v>4</v>
      </c>
      <c r="I8" s="30">
        <v>4</v>
      </c>
    </row>
    <row r="9" spans="1:9" ht="15.75">
      <c r="A9" s="28">
        <v>4</v>
      </c>
      <c r="B9" s="29" t="s">
        <v>39</v>
      </c>
      <c r="C9" s="29" t="s">
        <v>40</v>
      </c>
      <c r="D9" s="30">
        <v>4</v>
      </c>
      <c r="E9" s="30">
        <v>5</v>
      </c>
      <c r="F9" s="30">
        <v>5</v>
      </c>
      <c r="G9" s="30">
        <v>5</v>
      </c>
      <c r="H9" s="30">
        <v>5</v>
      </c>
      <c r="I9" s="30">
        <v>4</v>
      </c>
    </row>
    <row r="10" spans="1:9" ht="15.75">
      <c r="A10" s="28">
        <v>5</v>
      </c>
      <c r="B10" s="29" t="s">
        <v>41</v>
      </c>
      <c r="C10" s="29" t="s">
        <v>42</v>
      </c>
      <c r="D10" s="30">
        <v>5</v>
      </c>
      <c r="E10" s="30">
        <v>5</v>
      </c>
      <c r="F10" s="30">
        <v>5</v>
      </c>
      <c r="G10" s="30">
        <v>5</v>
      </c>
      <c r="H10" s="30">
        <v>4</v>
      </c>
      <c r="I10" s="30">
        <v>4</v>
      </c>
    </row>
    <row r="11" spans="1:9" ht="15.75">
      <c r="A11" s="28">
        <v>6</v>
      </c>
      <c r="B11" s="29" t="s">
        <v>43</v>
      </c>
      <c r="C11" s="29" t="s">
        <v>44</v>
      </c>
      <c r="D11" s="30">
        <v>4</v>
      </c>
      <c r="E11" s="30">
        <v>5</v>
      </c>
      <c r="F11" s="30">
        <v>4</v>
      </c>
      <c r="G11" s="30">
        <v>5</v>
      </c>
      <c r="H11" s="30">
        <v>5</v>
      </c>
      <c r="I11" s="30">
        <v>4</v>
      </c>
    </row>
    <row r="12" spans="1:9" ht="15.75">
      <c r="A12" s="28">
        <v>7</v>
      </c>
      <c r="B12" s="29" t="s">
        <v>45</v>
      </c>
      <c r="C12" s="29" t="s">
        <v>46</v>
      </c>
      <c r="D12" s="30">
        <v>5</v>
      </c>
      <c r="E12" s="30">
        <v>3</v>
      </c>
      <c r="F12" s="30">
        <v>4</v>
      </c>
      <c r="G12" s="30">
        <v>4</v>
      </c>
      <c r="H12" s="30">
        <v>5</v>
      </c>
      <c r="I12" s="30">
        <v>4</v>
      </c>
    </row>
    <row r="13" spans="1:9" ht="15.75">
      <c r="A13" s="28">
        <v>8</v>
      </c>
      <c r="B13" s="29" t="s">
        <v>47</v>
      </c>
      <c r="C13" s="29" t="s">
        <v>48</v>
      </c>
      <c r="D13" s="30">
        <v>5</v>
      </c>
      <c r="E13" s="30">
        <v>5</v>
      </c>
      <c r="F13" s="30">
        <v>5</v>
      </c>
      <c r="G13" s="30">
        <v>5</v>
      </c>
      <c r="H13" s="30">
        <v>5</v>
      </c>
      <c r="I13" s="30">
        <v>4</v>
      </c>
    </row>
    <row r="14" spans="1:9" ht="15.75">
      <c r="A14" s="28">
        <v>9</v>
      </c>
      <c r="B14" s="29" t="s">
        <v>49</v>
      </c>
      <c r="C14" s="29" t="s">
        <v>50</v>
      </c>
      <c r="D14" s="30">
        <v>5</v>
      </c>
      <c r="E14" s="30">
        <v>5</v>
      </c>
      <c r="F14" s="30">
        <v>5</v>
      </c>
      <c r="G14" s="30">
        <v>5</v>
      </c>
      <c r="H14" s="30">
        <v>5</v>
      </c>
      <c r="I14" s="30">
        <v>5</v>
      </c>
    </row>
    <row r="15" spans="1:9" ht="15.75">
      <c r="A15" s="28">
        <v>10</v>
      </c>
      <c r="B15" s="29" t="s">
        <v>51</v>
      </c>
      <c r="C15" s="29" t="s">
        <v>52</v>
      </c>
      <c r="D15" s="30">
        <v>5</v>
      </c>
      <c r="E15" s="30">
        <v>5</v>
      </c>
      <c r="F15" s="30">
        <v>5</v>
      </c>
      <c r="G15" s="30">
        <v>5</v>
      </c>
      <c r="H15" s="30">
        <v>5</v>
      </c>
      <c r="I15" s="30">
        <v>3</v>
      </c>
    </row>
    <row r="16" spans="1:9" ht="15.75">
      <c r="A16" s="28">
        <v>11</v>
      </c>
      <c r="B16" s="29" t="s">
        <v>53</v>
      </c>
      <c r="C16" s="29" t="s">
        <v>54</v>
      </c>
      <c r="D16" s="30">
        <v>5</v>
      </c>
      <c r="E16" s="30">
        <v>5</v>
      </c>
      <c r="F16" s="30">
        <v>5</v>
      </c>
      <c r="G16" s="30">
        <v>5</v>
      </c>
      <c r="H16" s="30">
        <v>2</v>
      </c>
      <c r="I16" s="30">
        <v>4</v>
      </c>
    </row>
    <row r="17" spans="1:9" ht="15.75">
      <c r="A17" s="28">
        <v>12</v>
      </c>
      <c r="B17" s="29" t="s">
        <v>55</v>
      </c>
      <c r="C17" s="29" t="s">
        <v>56</v>
      </c>
      <c r="D17" s="30">
        <v>5</v>
      </c>
      <c r="E17" s="30">
        <v>5</v>
      </c>
      <c r="F17" s="30">
        <v>5</v>
      </c>
      <c r="G17" s="30">
        <v>5</v>
      </c>
      <c r="H17" s="30">
        <v>4</v>
      </c>
      <c r="I17" s="30">
        <v>4</v>
      </c>
    </row>
    <row r="18" spans="1:9" ht="19.899999999999999" customHeight="1">
      <c r="A18" s="28">
        <v>13</v>
      </c>
      <c r="B18" s="29" t="s">
        <v>57</v>
      </c>
      <c r="C18" s="29" t="s">
        <v>58</v>
      </c>
      <c r="D18" s="30">
        <v>4</v>
      </c>
      <c r="E18" s="30">
        <v>3</v>
      </c>
      <c r="F18" s="30">
        <v>3</v>
      </c>
      <c r="G18" s="30">
        <v>3</v>
      </c>
      <c r="H18" s="30">
        <v>4</v>
      </c>
      <c r="I18" s="30">
        <v>3</v>
      </c>
    </row>
    <row r="19" spans="1:9" ht="19.899999999999999" customHeight="1">
      <c r="A19" s="28">
        <v>14</v>
      </c>
      <c r="B19" s="29" t="s">
        <v>59</v>
      </c>
      <c r="C19" s="29" t="s">
        <v>60</v>
      </c>
      <c r="D19" s="30">
        <v>4</v>
      </c>
      <c r="E19" s="30">
        <v>5</v>
      </c>
      <c r="F19" s="30">
        <v>5</v>
      </c>
      <c r="G19" s="30">
        <v>4</v>
      </c>
      <c r="H19" s="30">
        <v>3</v>
      </c>
      <c r="I19" s="30">
        <v>4</v>
      </c>
    </row>
    <row r="20" spans="1:9" ht="19.899999999999999" customHeight="1">
      <c r="A20" s="28">
        <v>15</v>
      </c>
      <c r="B20" s="29" t="s">
        <v>61</v>
      </c>
      <c r="C20" s="29" t="s">
        <v>62</v>
      </c>
      <c r="D20" s="30">
        <v>4</v>
      </c>
      <c r="E20" s="30">
        <v>5</v>
      </c>
      <c r="F20" s="30">
        <v>4</v>
      </c>
      <c r="G20" s="30">
        <v>4</v>
      </c>
      <c r="H20" s="30">
        <v>4</v>
      </c>
      <c r="I20" s="30">
        <v>4</v>
      </c>
    </row>
    <row r="21" spans="1:9" ht="19.899999999999999" customHeight="1">
      <c r="A21" s="28">
        <v>16</v>
      </c>
      <c r="B21" s="29" t="s">
        <v>63</v>
      </c>
      <c r="C21" s="29" t="s">
        <v>64</v>
      </c>
      <c r="D21" s="30">
        <v>4</v>
      </c>
      <c r="E21" s="30">
        <v>5</v>
      </c>
      <c r="F21" s="30">
        <v>5</v>
      </c>
      <c r="G21" s="30">
        <v>4</v>
      </c>
      <c r="H21" s="30">
        <v>3</v>
      </c>
      <c r="I21" s="30">
        <v>4</v>
      </c>
    </row>
    <row r="22" spans="1:9" ht="19.899999999999999" customHeight="1">
      <c r="A22" s="28">
        <v>17</v>
      </c>
      <c r="B22" s="29" t="s">
        <v>65</v>
      </c>
      <c r="C22" s="29" t="s">
        <v>66</v>
      </c>
      <c r="D22" s="30">
        <v>4</v>
      </c>
      <c r="E22" s="30">
        <v>5</v>
      </c>
      <c r="F22" s="30">
        <v>4</v>
      </c>
      <c r="G22" s="30">
        <v>5</v>
      </c>
      <c r="H22" s="30">
        <v>4</v>
      </c>
      <c r="I22" s="30">
        <v>4</v>
      </c>
    </row>
    <row r="23" spans="1:9" ht="19.899999999999999" customHeight="1">
      <c r="A23" s="28">
        <v>18</v>
      </c>
      <c r="B23" s="29" t="s">
        <v>67</v>
      </c>
      <c r="C23" s="29" t="s">
        <v>68</v>
      </c>
      <c r="D23" s="30">
        <v>4</v>
      </c>
      <c r="E23" s="30">
        <v>5</v>
      </c>
      <c r="F23" s="30">
        <v>4</v>
      </c>
      <c r="G23" s="30">
        <v>4</v>
      </c>
      <c r="H23" s="30">
        <v>4</v>
      </c>
      <c r="I23" s="30">
        <v>4</v>
      </c>
    </row>
    <row r="24" spans="1:9" ht="15.75">
      <c r="A24" s="8"/>
      <c r="B24" s="22"/>
      <c r="C24" s="24" t="s">
        <v>78</v>
      </c>
      <c r="D24" s="31">
        <f t="shared" ref="D24:I24" si="0">AVERAGE(D6:D23)</f>
        <v>4.3333333333333304</v>
      </c>
      <c r="E24" s="31">
        <f t="shared" si="0"/>
        <v>4.7222222222222197</v>
      </c>
      <c r="F24" s="31">
        <f t="shared" si="0"/>
        <v>4.5</v>
      </c>
      <c r="G24" s="31">
        <f t="shared" si="0"/>
        <v>4.6111111111111098</v>
      </c>
      <c r="H24" s="31">
        <f t="shared" si="0"/>
        <v>4.1111111111111098</v>
      </c>
      <c r="I24" s="31">
        <f t="shared" si="0"/>
        <v>3.9444444444444402</v>
      </c>
    </row>
    <row r="25" spans="1:9" ht="45">
      <c r="A25" s="8"/>
      <c r="B25" s="32" t="s">
        <v>84</v>
      </c>
      <c r="C25" s="33"/>
      <c r="D25" s="34" t="str">
        <f>IF(D24&gt;=3.5,"3",IF(D24&gt;=3,"2",IF(D24&gt;=2.5,"1")))</f>
        <v>3</v>
      </c>
      <c r="E25" s="34" t="str">
        <f t="shared" ref="E25:I25" si="1">IF(E24&gt;=3.5,"3",IF(E24&gt;=3,"2",IF(E24&gt;=2.5,"1")))</f>
        <v>3</v>
      </c>
      <c r="F25" s="34" t="str">
        <f t="shared" si="1"/>
        <v>3</v>
      </c>
      <c r="G25" s="34" t="str">
        <f t="shared" si="1"/>
        <v>3</v>
      </c>
      <c r="H25" s="34" t="str">
        <f t="shared" si="1"/>
        <v>3</v>
      </c>
      <c r="I25" s="34" t="str">
        <f t="shared" si="1"/>
        <v>3</v>
      </c>
    </row>
    <row r="30" spans="1:9" ht="60">
      <c r="D30" s="16" t="s">
        <v>85</v>
      </c>
      <c r="E30" s="35" t="s">
        <v>76</v>
      </c>
      <c r="F30" s="35" t="s">
        <v>86</v>
      </c>
      <c r="G30" s="36" t="s">
        <v>87</v>
      </c>
      <c r="H30" s="37" t="s">
        <v>88</v>
      </c>
      <c r="I30" s="35" t="s">
        <v>89</v>
      </c>
    </row>
    <row r="31" spans="1:9" ht="15.75">
      <c r="D31" s="38" t="s">
        <v>11</v>
      </c>
      <c r="E31" s="39">
        <f>'[1]DIRECT CO-CF'!J270</f>
        <v>3</v>
      </c>
      <c r="F31" s="39">
        <v>3</v>
      </c>
      <c r="G31" s="40">
        <f>(0.8*E31+0.2*F31)</f>
        <v>3</v>
      </c>
      <c r="H31" s="31">
        <v>2</v>
      </c>
      <c r="I31" s="38" t="s">
        <v>90</v>
      </c>
    </row>
    <row r="32" spans="1:9" ht="15.75">
      <c r="D32" s="38" t="s">
        <v>12</v>
      </c>
      <c r="E32" s="39">
        <f>'[1]DIRECT CO-CF'!J271</f>
        <v>3</v>
      </c>
      <c r="F32" s="39">
        <v>3</v>
      </c>
      <c r="G32" s="40">
        <f t="shared" ref="G32:G36" si="2">(0.8*E32+0.2*F32)</f>
        <v>3</v>
      </c>
      <c r="H32" s="31">
        <v>2</v>
      </c>
      <c r="I32" s="38" t="s">
        <v>90</v>
      </c>
    </row>
    <row r="33" spans="4:9" ht="15.75">
      <c r="D33" s="38" t="s">
        <v>13</v>
      </c>
      <c r="E33" s="39">
        <f>'[1]DIRECT CO-CF'!J272</f>
        <v>3</v>
      </c>
      <c r="F33" s="39">
        <v>3</v>
      </c>
      <c r="G33" s="40">
        <f t="shared" si="2"/>
        <v>3</v>
      </c>
      <c r="H33" s="31">
        <v>2</v>
      </c>
      <c r="I33" s="38" t="s">
        <v>90</v>
      </c>
    </row>
    <row r="34" spans="4:9" ht="15.75">
      <c r="D34" s="38" t="s">
        <v>14</v>
      </c>
      <c r="E34" s="39">
        <f>'[1]DIRECT CO-CF'!J273</f>
        <v>3</v>
      </c>
      <c r="F34" s="39">
        <v>3</v>
      </c>
      <c r="G34" s="40">
        <f t="shared" si="2"/>
        <v>3</v>
      </c>
      <c r="H34" s="31">
        <v>2</v>
      </c>
      <c r="I34" s="38" t="s">
        <v>90</v>
      </c>
    </row>
    <row r="35" spans="4:9" ht="15.75">
      <c r="D35" s="38" t="s">
        <v>15</v>
      </c>
      <c r="E35" s="39">
        <f>'[1]DIRECT CO-CF'!J274</f>
        <v>3</v>
      </c>
      <c r="F35" s="39">
        <v>3</v>
      </c>
      <c r="G35" s="40">
        <f t="shared" si="2"/>
        <v>3</v>
      </c>
      <c r="H35" s="31">
        <v>2</v>
      </c>
      <c r="I35" s="38" t="s">
        <v>90</v>
      </c>
    </row>
    <row r="36" spans="4:9" ht="15.75">
      <c r="D36" s="38" t="s">
        <v>16</v>
      </c>
      <c r="E36" s="39">
        <f>'[1]DIRECT CO-CF'!J275</f>
        <v>3</v>
      </c>
      <c r="F36" s="39">
        <v>3</v>
      </c>
      <c r="G36" s="40">
        <f t="shared" si="2"/>
        <v>3</v>
      </c>
      <c r="H36" s="31">
        <v>2</v>
      </c>
      <c r="I36" s="38" t="s">
        <v>90</v>
      </c>
    </row>
    <row r="37" spans="4:9" ht="15.75">
      <c r="D37" s="116" t="s">
        <v>91</v>
      </c>
      <c r="E37" s="117"/>
      <c r="F37" s="118"/>
      <c r="G37" s="14">
        <f>AVERAGE(G31:G36)</f>
        <v>3</v>
      </c>
      <c r="H37" s="30">
        <v>2</v>
      </c>
      <c r="I37" s="38" t="s">
        <v>90</v>
      </c>
    </row>
  </sheetData>
  <mergeCells count="5">
    <mergeCell ref="A1:I1"/>
    <mergeCell ref="A2:I2"/>
    <mergeCell ref="D3:I3"/>
    <mergeCell ref="D4:I4"/>
    <mergeCell ref="D37:F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abSelected="1" workbookViewId="0">
      <selection activeCell="M29" sqref="M29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2"/>
      <c r="C3" s="119" t="s">
        <v>92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8"/>
      <c r="P3" s="8"/>
      <c r="Q3" s="8"/>
    </row>
    <row r="4" spans="2:22">
      <c r="B4" s="120" t="s">
        <v>93</v>
      </c>
      <c r="C4" s="122" t="s">
        <v>94</v>
      </c>
      <c r="D4" s="122" t="s">
        <v>95</v>
      </c>
      <c r="E4" s="122" t="s">
        <v>96</v>
      </c>
      <c r="F4" s="122" t="s">
        <v>97</v>
      </c>
      <c r="G4" s="122" t="s">
        <v>98</v>
      </c>
      <c r="H4" s="122" t="s">
        <v>99</v>
      </c>
      <c r="I4" s="122" t="s">
        <v>100</v>
      </c>
      <c r="J4" s="122" t="s">
        <v>101</v>
      </c>
      <c r="K4" s="124" t="s">
        <v>102</v>
      </c>
      <c r="L4" s="124" t="s">
        <v>103</v>
      </c>
      <c r="M4" s="124" t="s">
        <v>104</v>
      </c>
      <c r="N4" s="124" t="s">
        <v>105</v>
      </c>
      <c r="O4" s="8"/>
      <c r="P4" s="8"/>
      <c r="Q4" s="8"/>
    </row>
    <row r="5" spans="2:22">
      <c r="B5" s="121"/>
      <c r="C5" s="123"/>
      <c r="D5" s="123"/>
      <c r="E5" s="123"/>
      <c r="F5" s="123"/>
      <c r="G5" s="123"/>
      <c r="H5" s="123"/>
      <c r="I5" s="123"/>
      <c r="J5" s="123"/>
      <c r="K5" s="125"/>
      <c r="L5" s="125"/>
      <c r="M5" s="125"/>
      <c r="N5" s="125"/>
      <c r="O5" s="8"/>
      <c r="P5" s="8"/>
      <c r="Q5" s="8"/>
    </row>
    <row r="6" spans="2:22">
      <c r="B6" s="4" t="s">
        <v>11</v>
      </c>
      <c r="C6" s="5">
        <v>3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5">
        <v>3</v>
      </c>
      <c r="J6" s="5">
        <v>3</v>
      </c>
      <c r="K6" s="5">
        <v>3</v>
      </c>
      <c r="L6" s="5">
        <v>3</v>
      </c>
      <c r="M6" s="5">
        <v>2</v>
      </c>
      <c r="N6" s="5">
        <v>3</v>
      </c>
      <c r="O6" s="8"/>
      <c r="P6" s="8"/>
      <c r="Q6" s="8"/>
    </row>
    <row r="7" spans="2:22">
      <c r="B7" s="4" t="s">
        <v>12</v>
      </c>
      <c r="C7" s="5">
        <v>3</v>
      </c>
      <c r="D7" s="5">
        <v>3</v>
      </c>
      <c r="E7" s="5">
        <v>3</v>
      </c>
      <c r="F7" s="5">
        <v>3</v>
      </c>
      <c r="G7" s="5">
        <v>2</v>
      </c>
      <c r="H7" s="5">
        <v>3</v>
      </c>
      <c r="I7" s="5">
        <v>2</v>
      </c>
      <c r="J7" s="5">
        <v>2</v>
      </c>
      <c r="K7" s="5">
        <v>2</v>
      </c>
      <c r="L7" s="5">
        <v>2</v>
      </c>
      <c r="M7" s="5">
        <v>3</v>
      </c>
      <c r="N7" s="5">
        <v>3</v>
      </c>
      <c r="O7" s="8"/>
      <c r="P7" s="8"/>
      <c r="Q7" s="8"/>
      <c r="R7" s="126" t="s">
        <v>106</v>
      </c>
      <c r="S7" s="127"/>
      <c r="T7" s="127"/>
      <c r="U7" s="127"/>
      <c r="V7" s="127"/>
    </row>
    <row r="8" spans="2:22">
      <c r="B8" s="4" t="s">
        <v>13</v>
      </c>
      <c r="C8" s="5">
        <v>3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3</v>
      </c>
      <c r="N8" s="5">
        <v>3</v>
      </c>
      <c r="O8" s="8"/>
      <c r="P8" s="8"/>
      <c r="Q8" s="8"/>
      <c r="R8" s="127"/>
      <c r="S8" s="127"/>
      <c r="T8" s="127"/>
      <c r="U8" s="127"/>
      <c r="V8" s="127"/>
    </row>
    <row r="9" spans="2:22">
      <c r="B9" s="4" t="s">
        <v>14</v>
      </c>
      <c r="C9" s="5">
        <v>3</v>
      </c>
      <c r="D9" s="5">
        <v>3</v>
      </c>
      <c r="E9" s="5">
        <v>3</v>
      </c>
      <c r="F9" s="5">
        <v>2</v>
      </c>
      <c r="G9" s="5">
        <v>3</v>
      </c>
      <c r="H9" s="5">
        <v>3</v>
      </c>
      <c r="I9" s="5">
        <v>3</v>
      </c>
      <c r="J9" s="5">
        <v>3</v>
      </c>
      <c r="K9" s="5">
        <v>3</v>
      </c>
      <c r="L9" s="5">
        <v>3</v>
      </c>
      <c r="M9" s="5">
        <v>3</v>
      </c>
      <c r="N9" s="5">
        <v>3</v>
      </c>
      <c r="O9" s="8"/>
      <c r="P9" s="8"/>
      <c r="Q9" s="8"/>
      <c r="R9" s="128"/>
      <c r="S9" s="128"/>
      <c r="T9" s="128"/>
      <c r="U9" s="128"/>
      <c r="V9" s="128"/>
    </row>
    <row r="10" spans="2:22">
      <c r="B10" s="4" t="s">
        <v>15</v>
      </c>
      <c r="C10" s="5">
        <v>3</v>
      </c>
      <c r="D10" s="5">
        <v>3</v>
      </c>
      <c r="E10" s="5">
        <v>3</v>
      </c>
      <c r="F10" s="5">
        <v>2</v>
      </c>
      <c r="G10" s="5">
        <v>3</v>
      </c>
      <c r="H10" s="5">
        <v>3</v>
      </c>
      <c r="I10" s="5">
        <v>2</v>
      </c>
      <c r="J10" s="5">
        <v>2</v>
      </c>
      <c r="K10" s="5">
        <v>2</v>
      </c>
      <c r="L10" s="5">
        <v>3</v>
      </c>
      <c r="M10" s="5">
        <v>3</v>
      </c>
      <c r="N10" s="5">
        <v>3</v>
      </c>
      <c r="O10" s="8"/>
      <c r="P10" s="8"/>
      <c r="Q10" s="8"/>
    </row>
    <row r="11" spans="2:22">
      <c r="B11" s="4" t="s">
        <v>16</v>
      </c>
      <c r="C11" s="5">
        <v>3</v>
      </c>
      <c r="D11" s="5">
        <v>2</v>
      </c>
      <c r="E11" s="5">
        <v>3</v>
      </c>
      <c r="F11" s="5">
        <v>3</v>
      </c>
      <c r="G11" s="5">
        <v>3</v>
      </c>
      <c r="H11" s="5">
        <v>3</v>
      </c>
      <c r="I11" s="5">
        <v>3</v>
      </c>
      <c r="J11" s="5">
        <v>3</v>
      </c>
      <c r="K11" s="5">
        <v>3</v>
      </c>
      <c r="L11" s="5">
        <v>3</v>
      </c>
      <c r="M11" s="5">
        <v>3</v>
      </c>
      <c r="N11" s="5">
        <v>3</v>
      </c>
      <c r="O11" s="8"/>
      <c r="P11" s="8"/>
      <c r="Q11" s="8"/>
    </row>
    <row r="12" spans="2:22">
      <c r="B12" s="6" t="s">
        <v>107</v>
      </c>
      <c r="C12" s="7">
        <f>AVERAGE(C6:C11)</f>
        <v>3</v>
      </c>
      <c r="D12" s="7">
        <f t="shared" ref="D12:N12" si="0">AVERAGE(D6:D11)</f>
        <v>2.8333333333333299</v>
      </c>
      <c r="E12" s="7">
        <f t="shared" si="0"/>
        <v>3</v>
      </c>
      <c r="F12" s="7">
        <f t="shared" si="0"/>
        <v>2.6666666666666701</v>
      </c>
      <c r="G12" s="7">
        <f t="shared" si="0"/>
        <v>2.8333333333333299</v>
      </c>
      <c r="H12" s="7">
        <f t="shared" si="0"/>
        <v>3</v>
      </c>
      <c r="I12" s="7">
        <f t="shared" si="0"/>
        <v>2.6666666666666701</v>
      </c>
      <c r="J12" s="7">
        <f t="shared" si="0"/>
        <v>2.6666666666666701</v>
      </c>
      <c r="K12" s="7">
        <f t="shared" si="0"/>
        <v>2.6666666666666701</v>
      </c>
      <c r="L12" s="7">
        <f t="shared" si="0"/>
        <v>2.8333333333333299</v>
      </c>
      <c r="M12" s="7">
        <f t="shared" si="0"/>
        <v>2.8333333333333299</v>
      </c>
      <c r="N12" s="7">
        <f t="shared" si="0"/>
        <v>3</v>
      </c>
      <c r="O12" s="8"/>
      <c r="P12" s="8"/>
      <c r="Q12" s="8"/>
    </row>
    <row r="13" spans="2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2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2:22" ht="30">
      <c r="B15" s="9" t="s">
        <v>87</v>
      </c>
      <c r="C15" s="10"/>
      <c r="D15" s="11" t="s">
        <v>94</v>
      </c>
      <c r="E15" s="11" t="s">
        <v>95</v>
      </c>
      <c r="F15" s="11" t="s">
        <v>96</v>
      </c>
      <c r="G15" s="11" t="s">
        <v>97</v>
      </c>
      <c r="H15" s="11" t="s">
        <v>98</v>
      </c>
      <c r="I15" s="11" t="s">
        <v>99</v>
      </c>
      <c r="J15" s="11" t="s">
        <v>100</v>
      </c>
      <c r="K15" s="11" t="s">
        <v>101</v>
      </c>
      <c r="L15" s="11" t="s">
        <v>102</v>
      </c>
      <c r="M15" s="11" t="s">
        <v>103</v>
      </c>
      <c r="N15" s="11" t="s">
        <v>104</v>
      </c>
      <c r="O15" s="11" t="s">
        <v>105</v>
      </c>
      <c r="P15" s="8"/>
      <c r="Q15" s="8"/>
    </row>
    <row r="16" spans="2:22" ht="15.75">
      <c r="B16" s="12">
        <v>3</v>
      </c>
      <c r="C16" s="13" t="s">
        <v>11</v>
      </c>
      <c r="D16" s="14">
        <f>(C6/3)*$B$16</f>
        <v>3</v>
      </c>
      <c r="E16" s="14">
        <f t="shared" ref="E16:O16" si="1">(D6/3)*$B$16</f>
        <v>3</v>
      </c>
      <c r="F16" s="14">
        <f t="shared" si="1"/>
        <v>3</v>
      </c>
      <c r="G16" s="14">
        <f t="shared" si="1"/>
        <v>3</v>
      </c>
      <c r="H16" s="14">
        <f t="shared" si="1"/>
        <v>3</v>
      </c>
      <c r="I16" s="14">
        <f t="shared" si="1"/>
        <v>3</v>
      </c>
      <c r="J16" s="14">
        <f t="shared" si="1"/>
        <v>3</v>
      </c>
      <c r="K16" s="14">
        <f t="shared" si="1"/>
        <v>3</v>
      </c>
      <c r="L16" s="14">
        <f t="shared" si="1"/>
        <v>3</v>
      </c>
      <c r="M16" s="14">
        <f t="shared" si="1"/>
        <v>3</v>
      </c>
      <c r="N16" s="14">
        <f t="shared" si="1"/>
        <v>2</v>
      </c>
      <c r="O16" s="14">
        <f t="shared" si="1"/>
        <v>3</v>
      </c>
      <c r="P16" s="8"/>
      <c r="Q16" s="8"/>
    </row>
    <row r="17" spans="2:17" ht="15.75">
      <c r="B17" s="12">
        <v>3</v>
      </c>
      <c r="C17" s="13" t="s">
        <v>12</v>
      </c>
      <c r="D17" s="14">
        <f>(C7/3)*$B$17</f>
        <v>3</v>
      </c>
      <c r="E17" s="14">
        <f t="shared" ref="E17:O17" si="2">(D7/3)*$B$17</f>
        <v>3</v>
      </c>
      <c r="F17" s="14">
        <f t="shared" si="2"/>
        <v>3</v>
      </c>
      <c r="G17" s="14">
        <f t="shared" si="2"/>
        <v>3</v>
      </c>
      <c r="H17" s="14">
        <f t="shared" si="2"/>
        <v>2</v>
      </c>
      <c r="I17" s="14">
        <f t="shared" si="2"/>
        <v>3</v>
      </c>
      <c r="J17" s="14">
        <f t="shared" si="2"/>
        <v>2</v>
      </c>
      <c r="K17" s="14">
        <f t="shared" si="2"/>
        <v>2</v>
      </c>
      <c r="L17" s="14">
        <f t="shared" si="2"/>
        <v>2</v>
      </c>
      <c r="M17" s="14">
        <f t="shared" si="2"/>
        <v>2</v>
      </c>
      <c r="N17" s="14">
        <f t="shared" si="2"/>
        <v>3</v>
      </c>
      <c r="O17" s="14">
        <f t="shared" si="2"/>
        <v>3</v>
      </c>
      <c r="P17" s="8"/>
      <c r="Q17" s="8"/>
    </row>
    <row r="18" spans="2:17" ht="15.75">
      <c r="B18" s="12">
        <v>3</v>
      </c>
      <c r="C18" s="13" t="s">
        <v>13</v>
      </c>
      <c r="D18" s="14">
        <f>(C8/3)*$B$18</f>
        <v>3</v>
      </c>
      <c r="E18" s="14">
        <f t="shared" ref="E18:O18" si="3">(D8/3)*$B$18</f>
        <v>3</v>
      </c>
      <c r="F18" s="14">
        <f t="shared" si="3"/>
        <v>3</v>
      </c>
      <c r="G18" s="14">
        <f t="shared" si="3"/>
        <v>3</v>
      </c>
      <c r="H18" s="14">
        <f t="shared" si="3"/>
        <v>3</v>
      </c>
      <c r="I18" s="14">
        <f t="shared" si="3"/>
        <v>3</v>
      </c>
      <c r="J18" s="14">
        <f t="shared" si="3"/>
        <v>3</v>
      </c>
      <c r="K18" s="14">
        <f t="shared" si="3"/>
        <v>3</v>
      </c>
      <c r="L18" s="14">
        <f t="shared" si="3"/>
        <v>3</v>
      </c>
      <c r="M18" s="14">
        <f t="shared" si="3"/>
        <v>3</v>
      </c>
      <c r="N18" s="14">
        <f t="shared" si="3"/>
        <v>3</v>
      </c>
      <c r="O18" s="14">
        <f t="shared" si="3"/>
        <v>3</v>
      </c>
      <c r="P18" s="8"/>
      <c r="Q18" s="8"/>
    </row>
    <row r="19" spans="2:17" ht="15.75">
      <c r="B19" s="12">
        <v>3</v>
      </c>
      <c r="C19" s="13" t="s">
        <v>14</v>
      </c>
      <c r="D19" s="14">
        <f>(C9/3)*$B$19</f>
        <v>3</v>
      </c>
      <c r="E19" s="14">
        <f t="shared" ref="E19:O19" si="4">(D9/3)*$B$19</f>
        <v>3</v>
      </c>
      <c r="F19" s="14">
        <f t="shared" si="4"/>
        <v>3</v>
      </c>
      <c r="G19" s="14">
        <f t="shared" si="4"/>
        <v>2</v>
      </c>
      <c r="H19" s="14">
        <f t="shared" si="4"/>
        <v>3</v>
      </c>
      <c r="I19" s="14">
        <f t="shared" si="4"/>
        <v>3</v>
      </c>
      <c r="J19" s="14">
        <f t="shared" si="4"/>
        <v>3</v>
      </c>
      <c r="K19" s="14">
        <f t="shared" si="4"/>
        <v>3</v>
      </c>
      <c r="L19" s="14">
        <f t="shared" si="4"/>
        <v>3</v>
      </c>
      <c r="M19" s="14">
        <f t="shared" si="4"/>
        <v>3</v>
      </c>
      <c r="N19" s="14">
        <f t="shared" si="4"/>
        <v>3</v>
      </c>
      <c r="O19" s="14">
        <f t="shared" si="4"/>
        <v>3</v>
      </c>
      <c r="P19" s="8"/>
      <c r="Q19" s="8"/>
    </row>
    <row r="20" spans="2:17" ht="15.75">
      <c r="B20" s="12">
        <v>3</v>
      </c>
      <c r="C20" s="13" t="s">
        <v>15</v>
      </c>
      <c r="D20" s="14">
        <f>(C10/3)*$B$20</f>
        <v>3</v>
      </c>
      <c r="E20" s="14">
        <f t="shared" ref="E20:O20" si="5">(D10/3)*$B$20</f>
        <v>3</v>
      </c>
      <c r="F20" s="14">
        <f t="shared" si="5"/>
        <v>3</v>
      </c>
      <c r="G20" s="14">
        <f t="shared" si="5"/>
        <v>2</v>
      </c>
      <c r="H20" s="14">
        <f t="shared" si="5"/>
        <v>3</v>
      </c>
      <c r="I20" s="14">
        <f t="shared" si="5"/>
        <v>3</v>
      </c>
      <c r="J20" s="14">
        <f t="shared" si="5"/>
        <v>2</v>
      </c>
      <c r="K20" s="14">
        <f t="shared" si="5"/>
        <v>2</v>
      </c>
      <c r="L20" s="14">
        <f t="shared" si="5"/>
        <v>2</v>
      </c>
      <c r="M20" s="14">
        <f t="shared" si="5"/>
        <v>3</v>
      </c>
      <c r="N20" s="14">
        <f t="shared" si="5"/>
        <v>3</v>
      </c>
      <c r="O20" s="14">
        <f t="shared" si="5"/>
        <v>3</v>
      </c>
      <c r="P20" s="8"/>
      <c r="Q20" s="8"/>
    </row>
    <row r="21" spans="2:17" ht="15.75">
      <c r="B21" s="12">
        <v>3</v>
      </c>
      <c r="C21" s="13" t="s">
        <v>16</v>
      </c>
      <c r="D21" s="14">
        <f>(C11/3)*$B$21</f>
        <v>3</v>
      </c>
      <c r="E21" s="14">
        <f t="shared" ref="E21:O21" si="6">(D11/3)*$B$21</f>
        <v>2</v>
      </c>
      <c r="F21" s="14">
        <f t="shared" si="6"/>
        <v>3</v>
      </c>
      <c r="G21" s="14">
        <f t="shared" si="6"/>
        <v>3</v>
      </c>
      <c r="H21" s="14">
        <f t="shared" si="6"/>
        <v>3</v>
      </c>
      <c r="I21" s="14">
        <f t="shared" si="6"/>
        <v>3</v>
      </c>
      <c r="J21" s="14">
        <f t="shared" si="6"/>
        <v>3</v>
      </c>
      <c r="K21" s="14">
        <f t="shared" si="6"/>
        <v>3</v>
      </c>
      <c r="L21" s="14">
        <f t="shared" si="6"/>
        <v>3</v>
      </c>
      <c r="M21" s="14">
        <f t="shared" si="6"/>
        <v>3</v>
      </c>
      <c r="N21" s="14">
        <f t="shared" si="6"/>
        <v>3</v>
      </c>
      <c r="O21" s="14">
        <f t="shared" si="6"/>
        <v>3</v>
      </c>
      <c r="P21" s="8"/>
      <c r="Q21" s="8"/>
    </row>
    <row r="22" spans="2:17" s="1" customFormat="1" ht="28.5">
      <c r="B22" s="15" t="s">
        <v>108</v>
      </c>
      <c r="C22" s="16"/>
      <c r="D22" s="17">
        <f>AVERAGE(D16:D21)</f>
        <v>3</v>
      </c>
      <c r="E22" s="17">
        <f t="shared" ref="E22:I22" si="7">AVERAGE(E16:E21)</f>
        <v>2.8333333333333299</v>
      </c>
      <c r="F22" s="17">
        <f t="shared" si="7"/>
        <v>3</v>
      </c>
      <c r="G22" s="17">
        <f t="shared" si="7"/>
        <v>2.6666666666666701</v>
      </c>
      <c r="H22" s="17">
        <f t="shared" si="7"/>
        <v>2.8333333333333299</v>
      </c>
      <c r="I22" s="17">
        <f t="shared" si="7"/>
        <v>3</v>
      </c>
      <c r="J22" s="17">
        <f t="shared" ref="J22:O22" si="8">AVERAGE(J16:J21)</f>
        <v>2.6666666666666701</v>
      </c>
      <c r="K22" s="17">
        <f t="shared" si="8"/>
        <v>2.6666666666666701</v>
      </c>
      <c r="L22" s="17">
        <f t="shared" si="8"/>
        <v>2.6666666666666701</v>
      </c>
      <c r="M22" s="17">
        <f t="shared" si="8"/>
        <v>2.8333333333333299</v>
      </c>
      <c r="N22" s="17">
        <f t="shared" si="8"/>
        <v>2.8333333333333299</v>
      </c>
      <c r="O22" s="17">
        <f t="shared" si="8"/>
        <v>3</v>
      </c>
      <c r="P22" s="21"/>
      <c r="Q22" s="21"/>
    </row>
    <row r="23" spans="2:17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2:17">
      <c r="B24" s="8"/>
      <c r="C24" s="8"/>
      <c r="D24" s="8"/>
      <c r="E24" s="8"/>
      <c r="F24" s="8" t="s">
        <v>78</v>
      </c>
      <c r="G24" s="18">
        <f>AVERAGE(D22:O22)</f>
        <v>2.8333333333333299</v>
      </c>
      <c r="H24" s="8" t="s">
        <v>109</v>
      </c>
      <c r="I24" s="8"/>
      <c r="J24" s="8"/>
      <c r="K24" s="8"/>
      <c r="L24" s="8"/>
      <c r="M24" s="8"/>
      <c r="N24" s="8"/>
      <c r="O24" s="8"/>
      <c r="P24" s="8"/>
      <c r="Q24" s="8"/>
    </row>
    <row r="25" spans="2:17">
      <c r="B25" s="8"/>
      <c r="C25" s="8"/>
      <c r="D25" s="8"/>
      <c r="E25" s="8"/>
      <c r="F25" s="8" t="s">
        <v>78</v>
      </c>
      <c r="G25" s="18">
        <f>AVERAGE(D22:K22)</f>
        <v>2.8333333333333299</v>
      </c>
      <c r="H25" s="8" t="s">
        <v>110</v>
      </c>
      <c r="I25" s="8"/>
      <c r="J25" s="8"/>
      <c r="K25" s="8"/>
      <c r="L25" s="8"/>
      <c r="M25" s="8"/>
      <c r="N25" s="8"/>
      <c r="O25" s="8"/>
      <c r="P25" s="8"/>
      <c r="Q25" s="8"/>
    </row>
    <row r="26" spans="2:17">
      <c r="B26" s="8"/>
      <c r="C26" s="8"/>
      <c r="D26" s="8"/>
      <c r="E26" s="8"/>
      <c r="F26" s="8" t="s">
        <v>78</v>
      </c>
      <c r="G26" s="18">
        <f>AVERAGE(L22:O22)</f>
        <v>2.8333333333333299</v>
      </c>
      <c r="H26" s="8" t="s">
        <v>111</v>
      </c>
      <c r="I26" s="8"/>
      <c r="J26" s="8"/>
      <c r="K26" s="8"/>
      <c r="L26" s="8"/>
      <c r="M26" s="8"/>
      <c r="N26" s="8"/>
      <c r="O26" s="8"/>
      <c r="P26" s="8"/>
      <c r="Q26" s="8"/>
    </row>
    <row r="27" spans="2:17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2:17">
      <c r="B28" s="19"/>
      <c r="C28" s="19"/>
      <c r="D28" s="19"/>
      <c r="E28" s="19"/>
      <c r="F28" s="19"/>
      <c r="G28" s="19"/>
      <c r="H28" s="19"/>
      <c r="I28" s="19"/>
      <c r="J28" s="8"/>
      <c r="K28" s="8"/>
      <c r="L28" s="8"/>
      <c r="M28" s="8"/>
      <c r="N28" s="8"/>
      <c r="O28" s="8"/>
      <c r="P28" s="8"/>
      <c r="Q28" s="8"/>
    </row>
    <row r="29" spans="2:17">
      <c r="B29" s="20"/>
      <c r="C29" s="20"/>
      <c r="D29" s="20"/>
      <c r="E29" s="20"/>
      <c r="F29" s="20"/>
      <c r="G29" s="20"/>
      <c r="H29" s="20"/>
      <c r="I29" s="20"/>
      <c r="J29" s="8"/>
      <c r="K29" s="8"/>
      <c r="L29" s="8"/>
      <c r="M29" s="8"/>
      <c r="N29" s="8"/>
      <c r="O29" s="8"/>
      <c r="P29" s="8"/>
      <c r="Q29" s="8"/>
    </row>
    <row r="30" spans="2:17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7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2:17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17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2:17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2:17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2:17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2:17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2:17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2:17" ht="15.75">
      <c r="B40" s="3" t="s">
        <v>94</v>
      </c>
      <c r="C40" s="3" t="s">
        <v>95</v>
      </c>
      <c r="D40" s="3" t="s">
        <v>96</v>
      </c>
      <c r="E40" s="3" t="s">
        <v>97</v>
      </c>
      <c r="F40" s="3" t="s">
        <v>98</v>
      </c>
      <c r="G40" s="3" t="s">
        <v>99</v>
      </c>
      <c r="H40" s="3" t="s">
        <v>100</v>
      </c>
      <c r="I40" s="3" t="s">
        <v>101</v>
      </c>
      <c r="J40" s="8"/>
      <c r="K40" s="8"/>
      <c r="L40" s="11" t="s">
        <v>102</v>
      </c>
      <c r="M40" s="11" t="s">
        <v>103</v>
      </c>
      <c r="N40" s="11" t="s">
        <v>104</v>
      </c>
      <c r="O40" s="11" t="s">
        <v>105</v>
      </c>
      <c r="P40" s="8"/>
      <c r="Q40" s="8"/>
    </row>
    <row r="41" spans="2:17" ht="15.75">
      <c r="B41" s="3">
        <v>3</v>
      </c>
      <c r="C41" s="3">
        <v>2.8</v>
      </c>
      <c r="D41" s="3">
        <v>3</v>
      </c>
      <c r="E41" s="3">
        <v>2.7</v>
      </c>
      <c r="F41" s="3">
        <v>2.8</v>
      </c>
      <c r="G41" s="3">
        <v>3</v>
      </c>
      <c r="H41" s="3">
        <v>2.7</v>
      </c>
      <c r="I41" s="3">
        <v>2.7</v>
      </c>
      <c r="J41" s="8"/>
      <c r="K41" s="8"/>
      <c r="L41" s="22">
        <v>2.7</v>
      </c>
      <c r="M41" s="22">
        <v>2.8</v>
      </c>
      <c r="N41" s="22">
        <v>2.8</v>
      </c>
      <c r="O41" s="22">
        <v>3</v>
      </c>
      <c r="P41" s="8"/>
      <c r="Q41" s="8"/>
    </row>
    <row r="42" spans="2:17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2:17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2:17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2026-04-15T04:49:25Z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