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70" activeTab="1"/>
  </bookViews>
  <sheets>
    <sheet name="Guidelines" sheetId="1" r:id="rId1"/>
    <sheet name="Direct CO" sheetId="2" r:id="rId2"/>
    <sheet name="Indirect CO" sheetId="3" r:id="rId3"/>
    <sheet name="PO" sheetId="4" r:id="rId4"/>
  </sheets>
  <externalReferences>
    <externalReference r:id="rId5"/>
  </externalReferenc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4" l="1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M20" i="4"/>
  <c r="L20" i="4"/>
  <c r="K20" i="4"/>
  <c r="J20" i="4"/>
  <c r="I20" i="4"/>
  <c r="H20" i="4"/>
  <c r="G20" i="4"/>
  <c r="F20" i="4"/>
  <c r="E20" i="4"/>
  <c r="D20" i="4"/>
  <c r="O19" i="4"/>
  <c r="N19" i="4"/>
  <c r="M19" i="4"/>
  <c r="L19" i="4"/>
  <c r="K19" i="4"/>
  <c r="J19" i="4"/>
  <c r="I19" i="4"/>
  <c r="H19" i="4"/>
  <c r="G19" i="4"/>
  <c r="F19" i="4"/>
  <c r="E19" i="4"/>
  <c r="D19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D17" i="4"/>
  <c r="O16" i="4"/>
  <c r="O22" i="4" s="1"/>
  <c r="N16" i="4"/>
  <c r="N22" i="4" s="1"/>
  <c r="M16" i="4"/>
  <c r="M22" i="4" s="1"/>
  <c r="L16" i="4"/>
  <c r="L22" i="4" s="1"/>
  <c r="K16" i="4"/>
  <c r="K22" i="4" s="1"/>
  <c r="J16" i="4"/>
  <c r="J22" i="4" s="1"/>
  <c r="I16" i="4"/>
  <c r="I22" i="4" s="1"/>
  <c r="H16" i="4"/>
  <c r="H22" i="4" s="1"/>
  <c r="G16" i="4"/>
  <c r="G22" i="4" s="1"/>
  <c r="F16" i="4"/>
  <c r="F22" i="4" s="1"/>
  <c r="E16" i="4"/>
  <c r="E22" i="4" s="1"/>
  <c r="D16" i="4"/>
  <c r="N12" i="4"/>
  <c r="M12" i="4"/>
  <c r="L12" i="4"/>
  <c r="K12" i="4"/>
  <c r="J12" i="4"/>
  <c r="I12" i="4"/>
  <c r="H12" i="4"/>
  <c r="G12" i="4"/>
  <c r="F12" i="4"/>
  <c r="E12" i="4"/>
  <c r="D12" i="4"/>
  <c r="C12" i="4"/>
  <c r="E36" i="3"/>
  <c r="G36" i="3" s="1"/>
  <c r="E35" i="3"/>
  <c r="G35" i="3" s="1"/>
  <c r="E34" i="3"/>
  <c r="G34" i="3" s="1"/>
  <c r="E33" i="3"/>
  <c r="G33" i="3" s="1"/>
  <c r="E32" i="3"/>
  <c r="G32" i="3" s="1"/>
  <c r="E31" i="3"/>
  <c r="G31" i="3" s="1"/>
  <c r="I24" i="3"/>
  <c r="I25" i="3" s="1"/>
  <c r="H24" i="3"/>
  <c r="H25" i="3" s="1"/>
  <c r="G24" i="3"/>
  <c r="G25" i="3" s="1"/>
  <c r="F24" i="3"/>
  <c r="F25" i="3" s="1"/>
  <c r="E24" i="3"/>
  <c r="E25" i="3" s="1"/>
  <c r="D24" i="3"/>
  <c r="D25" i="3" s="1"/>
  <c r="S31" i="2"/>
  <c r="J40" i="2" s="1"/>
  <c r="P31" i="2"/>
  <c r="J39" i="2" s="1"/>
  <c r="M31" i="2"/>
  <c r="J38" i="2" s="1"/>
  <c r="J31" i="2"/>
  <c r="J37" i="2" s="1"/>
  <c r="G31" i="2"/>
  <c r="J36" i="2" s="1"/>
  <c r="D31" i="2"/>
  <c r="J35" i="2" s="1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Z23" i="2"/>
  <c r="Y23" i="2"/>
  <c r="X23" i="2"/>
  <c r="W23" i="2"/>
  <c r="Z22" i="2"/>
  <c r="Y22" i="2"/>
  <c r="X22" i="2"/>
  <c r="W22" i="2"/>
  <c r="Z21" i="2"/>
  <c r="Y21" i="2"/>
  <c r="X21" i="2"/>
  <c r="W21" i="2"/>
  <c r="Z20" i="2"/>
  <c r="Y20" i="2"/>
  <c r="X20" i="2"/>
  <c r="W20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  <c r="G37" i="3" l="1"/>
  <c r="V31" i="2"/>
  <c r="G26" i="4"/>
  <c r="D22" i="4"/>
  <c r="G25" i="4" s="1"/>
  <c r="G24" i="4" l="1"/>
</calcChain>
</file>

<file path=xl/sharedStrings.xml><?xml version="1.0" encoding="utf-8"?>
<sst xmlns="http://schemas.openxmlformats.org/spreadsheetml/2006/main" count="247" uniqueCount="113">
  <si>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</si>
  <si>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</si>
  <si>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</si>
  <si>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</si>
  <si>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</si>
  <si>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</si>
  <si>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</si>
  <si>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</si>
  <si>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</si>
  <si>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</si>
  <si>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Project Management(MBPC-3014) 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</si>
  <si>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</si>
  <si>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</si>
  <si>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</si>
  <si>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</si>
  <si>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</si>
  <si>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</si>
  <si>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</si>
  <si>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</si>
  <si>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</si>
  <si>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</si>
  <si>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</si>
  <si>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</si>
  <si>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</si>
  <si>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</si>
  <si>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</si>
  <si>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</si>
  <si>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</si>
  <si>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</si>
  <si>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</si>
  <si>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2306284170</t>
  </si>
  <si>
    <t>SUBHODEEP     GHOSH</t>
  </si>
  <si>
    <t>A</t>
  </si>
  <si>
    <t>2406284011</t>
  </si>
  <si>
    <t>ADITYA NARAYANA PRUSTY</t>
  </si>
  <si>
    <t>E</t>
  </si>
  <si>
    <t>2406284020</t>
  </si>
  <si>
    <t>ARITRA GUPTA</t>
  </si>
  <si>
    <t>2406284023</t>
  </si>
  <si>
    <t>ASHISH RATH</t>
  </si>
  <si>
    <t>2406284025</t>
  </si>
  <si>
    <t>ASMITA KAR</t>
  </si>
  <si>
    <t>B</t>
  </si>
  <si>
    <t>2406284028</t>
  </si>
  <si>
    <t>AYUSH PATTANAIK</t>
  </si>
  <si>
    <t>2406284034</t>
  </si>
  <si>
    <t>BIBHUTI BHOI</t>
  </si>
  <si>
    <t>2406284043</t>
  </si>
  <si>
    <t>CHANDAN KUMAR SAHOO</t>
  </si>
  <si>
    <t>2406284064</t>
  </si>
  <si>
    <t>HRISHIKESH MAZUMDAR</t>
  </si>
  <si>
    <t>2406284066</t>
  </si>
  <si>
    <t>JANMEJAYA DAS</t>
  </si>
  <si>
    <t>2406284071</t>
  </si>
  <si>
    <t>JNANA RANJAN SWAIN</t>
  </si>
  <si>
    <t>2406284085</t>
  </si>
  <si>
    <t>MADHUSMITA SETHY</t>
  </si>
  <si>
    <t>2406284095</t>
  </si>
  <si>
    <t>MANORANJAN GOUDA</t>
  </si>
  <si>
    <t>2406284152</t>
  </si>
  <si>
    <t>RASHMI RANJAN SAHOO</t>
  </si>
  <si>
    <t>2406284165</t>
  </si>
  <si>
    <t>SAMEER PATRA</t>
  </si>
  <si>
    <t>2406284169</t>
  </si>
  <si>
    <t>SANGRAM PRUSTY</t>
  </si>
  <si>
    <t>2406284235</t>
  </si>
  <si>
    <t>SULATA HEMBRAM</t>
  </si>
  <si>
    <t>2406284248</t>
  </si>
  <si>
    <t>SWAPNARANI MAHAPATRA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</si>
  <si>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</si>
  <si>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</si>
  <si>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</si>
  <si>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</si>
  <si>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</si>
  <si>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</si>
  <si>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</si>
  <si>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</si>
  <si>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</si>
  <si>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</si>
  <si>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</si>
  <si>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Course Completion Feedback</t>
  </si>
  <si>
    <t>Likert scale: 1(very low)…..5(very high)</t>
  </si>
  <si>
    <t>Sl. No</t>
  </si>
  <si>
    <t>Name of Students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</si>
  <si>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</si>
  <si>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</si>
  <si>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</si>
  <si>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</si>
  <si>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</si>
  <si>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</si>
  <si>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</si>
  <si>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</si>
  <si>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>Project Management (MBPC-3014) 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</si>
  <si>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</si>
  <si>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</si>
  <si>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</si>
  <si>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</si>
  <si>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</si>
  <si>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</si>
  <si>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</si>
  <si>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</si>
  <si>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</si>
  <si>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</si>
  <si>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</si>
  <si>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</si>
  <si>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</si>
  <si>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</si>
  <si>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</si>
  <si>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</si>
  <si>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</si>
  <si>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</si>
  <si>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</si>
  <si>
    <t>Subject - MBPC3013 / Supply Chain Management &amp; Logistics2025-26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</si>
</sst>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rgb="FF00B050"/>
      <name val="Times New Roman"/>
      <family val="1"/>
    </font>
    <font>
      <b/>
      <sz val="16"/>
      <color rgb="FFFF0000"/>
      <name val="Times New Roman"/>
      <family val="1"/>
    </font>
    <font>
      <b/>
      <sz val="16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7030A0"/>
      <name val="Times New Roman"/>
      <family val="1"/>
    </font>
    <font>
      <b/>
      <sz val="16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22"/>
      <color rgb="FF000000"/>
      <name val="Microsoft Sans Serif"/>
      <family val="2"/>
    </font>
    <font>
      <sz val="11"/>
      <color theme="1"/>
      <name val="Times New Roman"/>
      <family val="1"/>
    </font>
    <font>
      <b/>
      <sz val="24"/>
      <color theme="1"/>
      <name val="Calibri"/>
      <family val="2"/>
      <scheme val="minor"/>
    </font>
    <font>
      <b/>
      <sz val="3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>
      <alignment vertical="center"/>
    </xf>
    <xf numFmtId="0" fontId="4" fillId="0" borderId="0" xfId="0" applyFont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2" xfId="0" applyFont="1" applyBorder="1"/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4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1" fillId="3" borderId="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5" fillId="0" borderId="0" xfId="0" applyFont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0" xfId="0" applyFont="1"/>
    <xf numFmtId="0" fontId="0" fillId="0" borderId="0" xfId="0" applyAlignment="1">
      <alignment wrapText="1"/>
    </xf>
    <xf numFmtId="0" fontId="1" fillId="0" borderId="0" xfId="0" applyFont="1"/>
    <xf numFmtId="9" fontId="1" fillId="0" borderId="0" xfId="0" applyNumberFormat="1" applyFont="1"/>
    <xf numFmtId="0" fontId="19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20" fillId="0" borderId="17" xfId="0" applyNumberFormat="1" applyFont="1" applyBorder="1" applyAlignment="1" applyProtection="1">
      <alignment vertical="center" wrapText="1" shrinkToFit="1" readingOrder="1"/>
    </xf>
    <xf numFmtId="0" fontId="21" fillId="0" borderId="1" xfId="0" applyFont="1" applyBorder="1"/>
    <xf numFmtId="0" fontId="2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 wrapText="1" shrinkToFit="1" readingOrder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57312"/>
        <c:axId val="193358848"/>
      </c:barChart>
      <c:catAx>
        <c:axId val="19335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58848"/>
        <c:crosses val="autoZero"/>
        <c:auto val="1"/>
        <c:lblAlgn val="ctr"/>
        <c:lblOffset val="100"/>
        <c:noMultiLvlLbl val="0"/>
      </c:catAx>
      <c:valAx>
        <c:axId val="193358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5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808"/>
          <c:y val="0.42941961738556111"/>
          <c:w val="7.1628425656115116E-2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7c7a814-00b2-4ccf-9160-08389092ba2d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292160"/>
        <c:axId val="195293952"/>
      </c:barChart>
      <c:catAx>
        <c:axId val="19529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293952"/>
        <c:crosses val="autoZero"/>
        <c:auto val="1"/>
        <c:lblAlgn val="ctr"/>
        <c:lblOffset val="100"/>
        <c:noMultiLvlLbl val="0"/>
      </c:catAx>
      <c:valAx>
        <c:axId val="19529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292160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2a1b818-78b6-4f61-97df-7b405559ee92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PO!$B$32:$I$32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PO!$B$33:$I$33</c:f>
              <c:numCache>
                <c:formatCode>General</c:formatCode>
                <c:ptCount val="8"/>
                <c:pt idx="0">
                  <c:v>3</c:v>
                </c:pt>
                <c:pt idx="1">
                  <c:v>2.8</c:v>
                </c:pt>
                <c:pt idx="2">
                  <c:v>2.7</c:v>
                </c:pt>
                <c:pt idx="3">
                  <c:v>2.2999999999999998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478272"/>
        <c:axId val="195479808"/>
      </c:barChart>
      <c:catAx>
        <c:axId val="195478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95479808"/>
        <c:crosses val="autoZero"/>
        <c:auto val="1"/>
        <c:lblAlgn val="ctr"/>
        <c:lblOffset val="100"/>
        <c:noMultiLvlLbl val="0"/>
      </c:catAx>
      <c:valAx>
        <c:axId val="195479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478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PO!$N$30:$Q$30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PO!$N$31:$Q$31</c:f>
              <c:numCache>
                <c:formatCode>General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08096"/>
        <c:axId val="195509632"/>
      </c:barChart>
      <c:catAx>
        <c:axId val="195508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95509632"/>
        <c:crosses val="autoZero"/>
        <c:auto val="1"/>
        <c:lblAlgn val="ctr"/>
        <c:lblOffset val="100"/>
        <c:noMultiLvlLbl val="0"/>
      </c:catAx>
      <c:valAx>
        <c:axId val="195509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508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2381249</xdr:colOff>
      <xdr:row>46</xdr:row>
      <xdr:rowOff>75197</xdr:rowOff>
    </xdr:from>
    <xdr:to>
      <xdr:col>21</xdr:col>
      <xdr:colOff>2030328</xdr:colOff>
      <xdr:row>77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27</xdr:row>
      <xdr:rowOff>66675</xdr:rowOff>
    </xdr:from>
    <xdr:to>
      <xdr:col>17</xdr:col>
      <xdr:colOff>28575</xdr:colOff>
      <xdr:row>38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26</xdr:row>
      <xdr:rowOff>28575</xdr:rowOff>
    </xdr:from>
    <xdr:to>
      <xdr:col>9</xdr:col>
      <xdr:colOff>152399</xdr:colOff>
      <xdr:row>41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26</xdr:row>
      <xdr:rowOff>9525</xdr:rowOff>
    </xdr:from>
    <xdr:to>
      <xdr:col>18</xdr:col>
      <xdr:colOff>114300</xdr:colOff>
      <xdr:row>41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</v>
          </cell>
          <cell r="H266">
            <v>2</v>
          </cell>
        </row>
        <row r="267">
          <cell r="D267" t="str">
            <v>CO2</v>
          </cell>
          <cell r="G267">
            <v>3</v>
          </cell>
          <cell r="H267">
            <v>2</v>
          </cell>
        </row>
        <row r="268">
          <cell r="D268" t="str">
            <v>CO3</v>
          </cell>
          <cell r="G268">
            <v>3</v>
          </cell>
          <cell r="H268">
            <v>2</v>
          </cell>
        </row>
        <row r="269">
          <cell r="D269" t="str">
            <v>CO4</v>
          </cell>
          <cell r="G269">
            <v>3</v>
          </cell>
          <cell r="H269">
            <v>2</v>
          </cell>
        </row>
        <row r="270">
          <cell r="D270" t="str">
            <v>CO5</v>
          </cell>
          <cell r="G270">
            <v>3</v>
          </cell>
          <cell r="H270">
            <v>2</v>
          </cell>
        </row>
        <row r="271">
          <cell r="D271" t="str">
            <v>CO6</v>
          </cell>
          <cell r="G271">
            <v>3</v>
          </cell>
          <cell r="H271">
            <v>2</v>
          </cell>
        </row>
      </sheetData>
      <sheetData sheetId="3">
        <row r="15">
          <cell r="D15" t="str">
            <v>PO1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C17" sqref="C17"/>
    </sheetView>
  </sheetViews>
  <sheetFormatPr defaultColWidth="8.7109375" defaultRowHeight="15"/>
  <cols>
    <col min="1" max="1" width="15.7109375" customWidth="1"/>
    <col min="2" max="2" width="25.7109375" customWidth="1"/>
    <col min="3" max="3" width="20.42578125" customWidth="1"/>
    <col min="4" max="4" width="21.7109375" customWidth="1"/>
  </cols>
  <sheetData>
    <row r="6" spans="1:4" ht="15.75">
      <c r="A6" s="83" t="s">
        <v>0</v>
      </c>
      <c r="B6" s="83"/>
      <c r="C6" s="83" t="s">
        <v>1</v>
      </c>
      <c r="D6" s="84">
        <v>0.8</v>
      </c>
    </row>
    <row r="7" spans="1:4" ht="15.75">
      <c r="A7" s="83"/>
      <c r="B7" s="83"/>
      <c r="C7" s="83" t="s">
        <v>2</v>
      </c>
      <c r="D7" s="84">
        <v>0.2</v>
      </c>
    </row>
    <row r="8" spans="1:4" ht="15.75">
      <c r="A8" s="85"/>
      <c r="B8" s="85"/>
      <c r="C8" s="85"/>
      <c r="D8" s="85"/>
    </row>
    <row r="9" spans="1:4" ht="15.75">
      <c r="A9" s="83" t="s">
        <v>3</v>
      </c>
      <c r="B9" s="83"/>
      <c r="C9" s="83"/>
      <c r="D9" s="85"/>
    </row>
    <row r="10" spans="1:4" ht="78.75">
      <c r="A10" s="86" t="s">
        <v>4</v>
      </c>
      <c r="B10" s="87" t="s">
        <v>5</v>
      </c>
      <c r="C10" s="88">
        <v>0.6</v>
      </c>
      <c r="D10" s="85"/>
    </row>
    <row r="11" spans="1:4" s="82" customFormat="1" ht="110.25">
      <c r="A11" s="89" t="s">
        <v>6</v>
      </c>
      <c r="B11" s="89" t="s">
        <v>7</v>
      </c>
      <c r="C11" s="89" t="s">
        <v>8</v>
      </c>
      <c r="D11" s="9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zoomScale="40" zoomScaleNormal="40" workbookViewId="0">
      <selection activeCell="P5" sqref="P5"/>
    </sheetView>
  </sheetViews>
  <sheetFormatPr defaultColWidth="9.140625" defaultRowHeight="18.75"/>
  <cols>
    <col min="1" max="1" width="10.7109375" style="41" customWidth="1"/>
    <col min="2" max="2" width="24.42578125" style="41" customWidth="1"/>
    <col min="3" max="3" width="49" style="41" customWidth="1"/>
    <col min="4" max="8" width="16" style="42" customWidth="1"/>
    <col min="9" max="9" width="23.140625" style="42" customWidth="1"/>
    <col min="10" max="10" width="24.42578125" style="42" customWidth="1"/>
    <col min="11" max="13" width="16" style="42" customWidth="1"/>
    <col min="14" max="14" width="16.42578125" style="42" customWidth="1"/>
    <col min="15" max="21" width="16" style="42" customWidth="1"/>
    <col min="22" max="22" width="30.42578125" style="42" customWidth="1"/>
    <col min="23" max="26" width="9.140625" style="41" hidden="1" customWidth="1"/>
    <col min="27" max="27" width="18.42578125" style="41" customWidth="1"/>
    <col min="28" max="28" width="9.140625" style="41"/>
    <col min="29" max="29" width="16.28515625" style="41" customWidth="1"/>
    <col min="30" max="16384" width="9.140625" style="41"/>
  </cols>
  <sheetData>
    <row r="1" spans="1:29" ht="42.75" customHeight="1">
      <c r="A1" s="127" t="s">
        <v>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43"/>
    </row>
    <row r="2" spans="1:29" ht="70.5" customHeight="1">
      <c r="A2" s="128" t="s">
        <v>112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43"/>
      <c r="W2" s="75"/>
      <c r="X2" s="75"/>
      <c r="Y2" s="75"/>
      <c r="Z2" s="75"/>
      <c r="AA2" s="75"/>
    </row>
    <row r="3" spans="1:29" ht="39" customHeight="1">
      <c r="A3" s="44"/>
      <c r="B3" s="44"/>
      <c r="C3" s="44"/>
      <c r="D3" s="94" t="s">
        <v>11</v>
      </c>
      <c r="E3" s="94"/>
      <c r="F3" s="94"/>
      <c r="G3" s="94" t="s">
        <v>12</v>
      </c>
      <c r="H3" s="94"/>
      <c r="I3" s="94"/>
      <c r="J3" s="94" t="s">
        <v>13</v>
      </c>
      <c r="K3" s="94"/>
      <c r="L3" s="94"/>
      <c r="M3" s="94" t="s">
        <v>14</v>
      </c>
      <c r="N3" s="94"/>
      <c r="O3" s="94"/>
      <c r="P3" s="94" t="s">
        <v>15</v>
      </c>
      <c r="Q3" s="94"/>
      <c r="R3" s="94"/>
      <c r="S3" s="94" t="s">
        <v>16</v>
      </c>
      <c r="T3" s="94"/>
      <c r="U3" s="94"/>
      <c r="V3" s="45"/>
      <c r="W3" s="75"/>
      <c r="X3" s="75"/>
      <c r="Y3" s="75"/>
      <c r="Z3" s="75"/>
      <c r="AA3" s="75"/>
    </row>
    <row r="4" spans="1:29" ht="39" customHeight="1">
      <c r="A4" s="44"/>
      <c r="B4" s="46"/>
      <c r="C4" s="46"/>
      <c r="D4" s="95" t="s">
        <v>17</v>
      </c>
      <c r="E4" s="96"/>
      <c r="F4" s="96"/>
      <c r="G4" s="96"/>
      <c r="H4" s="96"/>
      <c r="I4" s="96"/>
      <c r="J4" s="96"/>
      <c r="K4" s="96"/>
      <c r="L4" s="97"/>
      <c r="M4" s="95" t="s">
        <v>18</v>
      </c>
      <c r="N4" s="96"/>
      <c r="O4" s="96"/>
      <c r="P4" s="96"/>
      <c r="Q4" s="96"/>
      <c r="R4" s="96"/>
      <c r="S4" s="96"/>
      <c r="T4" s="96"/>
      <c r="U4" s="97"/>
      <c r="V4" s="76"/>
      <c r="W4" s="75"/>
      <c r="X4" s="75"/>
      <c r="Y4" s="75"/>
      <c r="Z4" s="75"/>
      <c r="AA4" s="75"/>
    </row>
    <row r="5" spans="1:29" s="40" customFormat="1" ht="93.75" customHeight="1">
      <c r="A5" s="47"/>
      <c r="B5" s="48"/>
      <c r="C5" s="48"/>
      <c r="D5" s="49" t="s">
        <v>19</v>
      </c>
      <c r="E5" s="50" t="s">
        <v>20</v>
      </c>
      <c r="F5" s="51" t="s">
        <v>21</v>
      </c>
      <c r="G5" s="49" t="s">
        <v>19</v>
      </c>
      <c r="H5" s="50" t="s">
        <v>20</v>
      </c>
      <c r="I5" s="51" t="s">
        <v>21</v>
      </c>
      <c r="J5" s="49" t="s">
        <v>19</v>
      </c>
      <c r="K5" s="50" t="s">
        <v>20</v>
      </c>
      <c r="L5" s="51" t="s">
        <v>21</v>
      </c>
      <c r="M5" s="49" t="s">
        <v>22</v>
      </c>
      <c r="N5" s="50" t="s">
        <v>23</v>
      </c>
      <c r="O5" s="51" t="s">
        <v>24</v>
      </c>
      <c r="P5" s="49" t="s">
        <v>22</v>
      </c>
      <c r="Q5" s="50" t="s">
        <v>23</v>
      </c>
      <c r="R5" s="51" t="s">
        <v>24</v>
      </c>
      <c r="S5" s="49" t="s">
        <v>22</v>
      </c>
      <c r="T5" s="50" t="s">
        <v>23</v>
      </c>
      <c r="U5" s="51" t="s">
        <v>24</v>
      </c>
      <c r="V5" s="77" t="s">
        <v>25</v>
      </c>
      <c r="W5" s="78"/>
      <c r="X5" s="78"/>
      <c r="Y5" s="78"/>
      <c r="Z5" s="78"/>
      <c r="AA5" s="78"/>
    </row>
    <row r="6" spans="1:29" s="40" customFormat="1" ht="117.75" customHeight="1" thickBot="1">
      <c r="A6" s="52" t="s">
        <v>26</v>
      </c>
      <c r="B6" s="52" t="s">
        <v>27</v>
      </c>
      <c r="C6" s="52" t="s">
        <v>28</v>
      </c>
      <c r="D6" s="53">
        <v>2</v>
      </c>
      <c r="E6" s="54">
        <v>2</v>
      </c>
      <c r="F6" s="55">
        <v>1</v>
      </c>
      <c r="G6" s="53">
        <v>3</v>
      </c>
      <c r="H6" s="54">
        <v>2</v>
      </c>
      <c r="I6" s="55">
        <v>2</v>
      </c>
      <c r="J6" s="53">
        <v>10</v>
      </c>
      <c r="K6" s="54">
        <v>1</v>
      </c>
      <c r="L6" s="55">
        <v>2</v>
      </c>
      <c r="M6" s="72">
        <v>3</v>
      </c>
      <c r="N6" s="54">
        <v>2</v>
      </c>
      <c r="O6" s="55">
        <v>1</v>
      </c>
      <c r="P6" s="72">
        <v>2</v>
      </c>
      <c r="Q6" s="54">
        <v>2</v>
      </c>
      <c r="R6" s="55">
        <v>1</v>
      </c>
      <c r="S6" s="72">
        <v>10</v>
      </c>
      <c r="T6" s="54">
        <v>1</v>
      </c>
      <c r="U6" s="55">
        <v>3</v>
      </c>
      <c r="V6" s="79" t="s">
        <v>29</v>
      </c>
      <c r="W6" s="78"/>
      <c r="X6" s="78"/>
      <c r="Y6" s="78"/>
      <c r="Z6" s="78"/>
      <c r="AA6" s="78"/>
    </row>
    <row r="7" spans="1:29" s="40" customFormat="1" ht="49.9" customHeight="1" thickBot="1">
      <c r="A7" s="56">
        <v>1</v>
      </c>
      <c r="B7" s="57" t="s">
        <v>30</v>
      </c>
      <c r="C7" s="57" t="s">
        <v>31</v>
      </c>
      <c r="D7" s="58">
        <v>1</v>
      </c>
      <c r="E7" s="58">
        <v>2</v>
      </c>
      <c r="F7" s="58">
        <v>1</v>
      </c>
      <c r="G7" s="58">
        <v>3</v>
      </c>
      <c r="H7" s="58">
        <v>1</v>
      </c>
      <c r="I7" s="58">
        <v>2</v>
      </c>
      <c r="J7" s="58">
        <v>9</v>
      </c>
      <c r="K7" s="58">
        <v>1</v>
      </c>
      <c r="L7" s="58">
        <v>2</v>
      </c>
      <c r="M7" s="58">
        <v>2</v>
      </c>
      <c r="N7" s="58">
        <v>2</v>
      </c>
      <c r="O7" s="58">
        <v>1</v>
      </c>
      <c r="P7" s="58">
        <v>2</v>
      </c>
      <c r="Q7" s="58">
        <v>2</v>
      </c>
      <c r="R7" s="58">
        <v>1</v>
      </c>
      <c r="S7" s="58">
        <v>10</v>
      </c>
      <c r="T7" s="58">
        <v>1</v>
      </c>
      <c r="U7" s="58">
        <v>3</v>
      </c>
      <c r="V7" s="93" t="s">
        <v>42</v>
      </c>
      <c r="W7" s="80" t="e">
        <f t="shared" ref="W7:W23" si="0">C7+G7+J7</f>
        <v>#VALUE!</v>
      </c>
      <c r="X7" s="80">
        <f t="shared" ref="X7:X23" si="1">M7+P7+S7</f>
        <v>14</v>
      </c>
      <c r="Y7" s="80">
        <f t="shared" ref="Y7:Z23" si="2">E7+H7+K7+N7+Q7+T7</f>
        <v>9</v>
      </c>
      <c r="Z7" s="80">
        <f t="shared" si="2"/>
        <v>10</v>
      </c>
      <c r="AA7" s="98">
        <v>46</v>
      </c>
      <c r="AB7" s="98"/>
      <c r="AC7" s="91"/>
    </row>
    <row r="8" spans="1:29" s="40" customFormat="1" ht="49.9" customHeight="1" thickBot="1">
      <c r="A8" s="56">
        <v>2</v>
      </c>
      <c r="B8" s="57" t="s">
        <v>33</v>
      </c>
      <c r="C8" s="57" t="s">
        <v>34</v>
      </c>
      <c r="D8" s="58">
        <v>1</v>
      </c>
      <c r="E8" s="58">
        <v>2</v>
      </c>
      <c r="F8" s="58">
        <v>1</v>
      </c>
      <c r="G8" s="58">
        <v>3</v>
      </c>
      <c r="H8" s="58">
        <v>1</v>
      </c>
      <c r="I8" s="58">
        <v>2</v>
      </c>
      <c r="J8" s="58">
        <v>9</v>
      </c>
      <c r="K8" s="58">
        <v>1</v>
      </c>
      <c r="L8" s="58">
        <v>2</v>
      </c>
      <c r="M8" s="58">
        <v>2</v>
      </c>
      <c r="N8" s="58">
        <v>2</v>
      </c>
      <c r="O8" s="58">
        <v>1</v>
      </c>
      <c r="P8" s="58">
        <v>2</v>
      </c>
      <c r="Q8" s="58">
        <v>2</v>
      </c>
      <c r="R8" s="58">
        <v>1</v>
      </c>
      <c r="S8" s="58">
        <v>10</v>
      </c>
      <c r="T8" s="58">
        <v>1</v>
      </c>
      <c r="U8" s="58">
        <v>3</v>
      </c>
      <c r="V8" s="93" t="s">
        <v>32</v>
      </c>
      <c r="W8" s="80" t="e">
        <f t="shared" si="0"/>
        <v>#VALUE!</v>
      </c>
      <c r="X8" s="80">
        <f t="shared" si="1"/>
        <v>14</v>
      </c>
      <c r="Y8" s="80">
        <f t="shared" si="2"/>
        <v>9</v>
      </c>
      <c r="Z8" s="80">
        <f t="shared" si="2"/>
        <v>10</v>
      </c>
      <c r="AA8" s="98">
        <v>46</v>
      </c>
      <c r="AB8" s="98"/>
      <c r="AC8" s="91"/>
    </row>
    <row r="9" spans="1:29" s="40" customFormat="1" ht="49.9" customHeight="1" thickBot="1">
      <c r="A9" s="56">
        <v>3</v>
      </c>
      <c r="B9" s="57" t="s">
        <v>36</v>
      </c>
      <c r="C9" s="57" t="s">
        <v>37</v>
      </c>
      <c r="D9" s="58">
        <v>1</v>
      </c>
      <c r="E9" s="58">
        <v>2</v>
      </c>
      <c r="F9" s="58">
        <v>1</v>
      </c>
      <c r="G9" s="58">
        <v>3</v>
      </c>
      <c r="H9" s="58">
        <v>1</v>
      </c>
      <c r="I9" s="58">
        <v>2</v>
      </c>
      <c r="J9" s="58">
        <v>9</v>
      </c>
      <c r="K9" s="58">
        <v>1</v>
      </c>
      <c r="L9" s="58">
        <v>2</v>
      </c>
      <c r="M9" s="58">
        <v>2</v>
      </c>
      <c r="N9" s="58">
        <v>2</v>
      </c>
      <c r="O9" s="58">
        <v>1</v>
      </c>
      <c r="P9" s="58">
        <v>2</v>
      </c>
      <c r="Q9" s="58">
        <v>2</v>
      </c>
      <c r="R9" s="58">
        <v>1</v>
      </c>
      <c r="S9" s="58">
        <v>9</v>
      </c>
      <c r="T9" s="58">
        <v>1</v>
      </c>
      <c r="U9" s="58">
        <v>3</v>
      </c>
      <c r="V9" s="93" t="s">
        <v>32</v>
      </c>
      <c r="W9" s="80" t="e">
        <f t="shared" si="0"/>
        <v>#VALUE!</v>
      </c>
      <c r="X9" s="80">
        <f t="shared" si="1"/>
        <v>13</v>
      </c>
      <c r="Y9" s="80">
        <f t="shared" si="2"/>
        <v>9</v>
      </c>
      <c r="Z9" s="80">
        <f t="shared" si="2"/>
        <v>10</v>
      </c>
      <c r="AA9" s="98">
        <v>45</v>
      </c>
      <c r="AB9" s="98"/>
      <c r="AC9" s="91"/>
    </row>
    <row r="10" spans="1:29" s="40" customFormat="1" ht="49.9" customHeight="1" thickBot="1">
      <c r="A10" s="56">
        <v>4</v>
      </c>
      <c r="B10" s="57" t="s">
        <v>38</v>
      </c>
      <c r="C10" s="57" t="s">
        <v>39</v>
      </c>
      <c r="D10" s="58">
        <v>1</v>
      </c>
      <c r="E10" s="58">
        <v>2</v>
      </c>
      <c r="F10" s="58">
        <v>1</v>
      </c>
      <c r="G10" s="58">
        <v>3</v>
      </c>
      <c r="H10" s="58">
        <v>1</v>
      </c>
      <c r="I10" s="58">
        <v>2</v>
      </c>
      <c r="J10" s="58">
        <v>9</v>
      </c>
      <c r="K10" s="58">
        <v>1</v>
      </c>
      <c r="L10" s="58">
        <v>2</v>
      </c>
      <c r="M10" s="58">
        <v>2</v>
      </c>
      <c r="N10" s="58">
        <v>2</v>
      </c>
      <c r="O10" s="58">
        <v>1</v>
      </c>
      <c r="P10" s="58">
        <v>2</v>
      </c>
      <c r="Q10" s="58">
        <v>2</v>
      </c>
      <c r="R10" s="58">
        <v>1</v>
      </c>
      <c r="S10" s="58">
        <v>10</v>
      </c>
      <c r="T10" s="58">
        <v>1</v>
      </c>
      <c r="U10" s="58">
        <v>3</v>
      </c>
      <c r="V10" s="93" t="s">
        <v>42</v>
      </c>
      <c r="W10" s="80" t="e">
        <f t="shared" si="0"/>
        <v>#VALUE!</v>
      </c>
      <c r="X10" s="80">
        <f t="shared" si="1"/>
        <v>14</v>
      </c>
      <c r="Y10" s="80">
        <f t="shared" si="2"/>
        <v>9</v>
      </c>
      <c r="Z10" s="80">
        <f t="shared" si="2"/>
        <v>10</v>
      </c>
      <c r="AA10" s="98">
        <v>46</v>
      </c>
      <c r="AB10" s="98"/>
      <c r="AC10" s="91"/>
    </row>
    <row r="11" spans="1:29" s="40" customFormat="1" ht="49.9" customHeight="1" thickBot="1">
      <c r="A11" s="56">
        <v>5</v>
      </c>
      <c r="B11" s="57" t="s">
        <v>40</v>
      </c>
      <c r="C11" s="57" t="s">
        <v>41</v>
      </c>
      <c r="D11" s="58">
        <v>1</v>
      </c>
      <c r="E11" s="58">
        <v>2</v>
      </c>
      <c r="F11" s="58">
        <v>1</v>
      </c>
      <c r="G11" s="58">
        <v>3</v>
      </c>
      <c r="H11" s="58">
        <v>1</v>
      </c>
      <c r="I11" s="58">
        <v>2</v>
      </c>
      <c r="J11" s="58">
        <v>9</v>
      </c>
      <c r="K11" s="58">
        <v>1</v>
      </c>
      <c r="L11" s="58">
        <v>2</v>
      </c>
      <c r="M11" s="58">
        <v>2</v>
      </c>
      <c r="N11" s="58">
        <v>2</v>
      </c>
      <c r="O11" s="58">
        <v>1</v>
      </c>
      <c r="P11" s="58">
        <v>2</v>
      </c>
      <c r="Q11" s="58">
        <v>2</v>
      </c>
      <c r="R11" s="58">
        <v>1</v>
      </c>
      <c r="S11" s="58">
        <v>10</v>
      </c>
      <c r="T11" s="58">
        <v>1</v>
      </c>
      <c r="U11" s="58">
        <v>3</v>
      </c>
      <c r="V11" s="93" t="s">
        <v>32</v>
      </c>
      <c r="W11" s="80" t="e">
        <f t="shared" si="0"/>
        <v>#VALUE!</v>
      </c>
      <c r="X11" s="80">
        <f t="shared" si="1"/>
        <v>14</v>
      </c>
      <c r="Y11" s="80">
        <f t="shared" si="2"/>
        <v>9</v>
      </c>
      <c r="Z11" s="80">
        <f t="shared" si="2"/>
        <v>10</v>
      </c>
      <c r="AA11" s="98">
        <v>46</v>
      </c>
      <c r="AB11" s="98"/>
      <c r="AC11" s="91"/>
    </row>
    <row r="12" spans="1:29" s="40" customFormat="1" ht="49.9" customHeight="1" thickBot="1">
      <c r="A12" s="56">
        <v>6</v>
      </c>
      <c r="B12" s="57" t="s">
        <v>43</v>
      </c>
      <c r="C12" s="57" t="s">
        <v>44</v>
      </c>
      <c r="D12" s="58">
        <v>1</v>
      </c>
      <c r="E12" s="58">
        <v>2</v>
      </c>
      <c r="F12" s="58">
        <v>1</v>
      </c>
      <c r="G12" s="58">
        <v>3</v>
      </c>
      <c r="H12" s="58">
        <v>1</v>
      </c>
      <c r="I12" s="58">
        <v>2</v>
      </c>
      <c r="J12" s="58">
        <v>9</v>
      </c>
      <c r="K12" s="58">
        <v>1</v>
      </c>
      <c r="L12" s="58">
        <v>2</v>
      </c>
      <c r="M12" s="58">
        <v>2</v>
      </c>
      <c r="N12" s="58">
        <v>2</v>
      </c>
      <c r="O12" s="58">
        <v>1</v>
      </c>
      <c r="P12" s="58">
        <v>2</v>
      </c>
      <c r="Q12" s="58">
        <v>2</v>
      </c>
      <c r="R12" s="58">
        <v>1</v>
      </c>
      <c r="S12" s="58">
        <v>10</v>
      </c>
      <c r="T12" s="58">
        <v>1</v>
      </c>
      <c r="U12" s="58">
        <v>3</v>
      </c>
      <c r="V12" s="93" t="s">
        <v>32</v>
      </c>
      <c r="W12" s="80" t="e">
        <f t="shared" si="0"/>
        <v>#VALUE!</v>
      </c>
      <c r="X12" s="80">
        <f t="shared" si="1"/>
        <v>14</v>
      </c>
      <c r="Y12" s="80">
        <f t="shared" si="2"/>
        <v>9</v>
      </c>
      <c r="Z12" s="80">
        <f t="shared" si="2"/>
        <v>10</v>
      </c>
      <c r="AA12" s="98">
        <v>46</v>
      </c>
      <c r="AB12" s="98"/>
      <c r="AC12" s="91"/>
    </row>
    <row r="13" spans="1:29" s="40" customFormat="1" ht="49.9" customHeight="1" thickBot="1">
      <c r="A13" s="56">
        <v>7</v>
      </c>
      <c r="B13" s="57" t="s">
        <v>45</v>
      </c>
      <c r="C13" s="57" t="s">
        <v>46</v>
      </c>
      <c r="D13" s="58">
        <v>1</v>
      </c>
      <c r="E13" s="58">
        <v>2</v>
      </c>
      <c r="F13" s="58">
        <v>1</v>
      </c>
      <c r="G13" s="58">
        <v>3</v>
      </c>
      <c r="H13" s="58">
        <v>1</v>
      </c>
      <c r="I13" s="58">
        <v>2</v>
      </c>
      <c r="J13" s="58">
        <v>9</v>
      </c>
      <c r="K13" s="58">
        <v>1</v>
      </c>
      <c r="L13" s="58">
        <v>2</v>
      </c>
      <c r="M13" s="58">
        <v>2</v>
      </c>
      <c r="N13" s="58">
        <v>2</v>
      </c>
      <c r="O13" s="58">
        <v>1</v>
      </c>
      <c r="P13" s="58">
        <v>2</v>
      </c>
      <c r="Q13" s="58">
        <v>2</v>
      </c>
      <c r="R13" s="58">
        <v>1</v>
      </c>
      <c r="S13" s="58">
        <v>10</v>
      </c>
      <c r="T13" s="58">
        <v>1</v>
      </c>
      <c r="U13" s="58">
        <v>3</v>
      </c>
      <c r="V13" s="93" t="s">
        <v>32</v>
      </c>
      <c r="W13" s="80" t="e">
        <f t="shared" si="0"/>
        <v>#VALUE!</v>
      </c>
      <c r="X13" s="80">
        <f t="shared" si="1"/>
        <v>14</v>
      </c>
      <c r="Y13" s="80">
        <f t="shared" si="2"/>
        <v>9</v>
      </c>
      <c r="Z13" s="80">
        <f t="shared" si="2"/>
        <v>10</v>
      </c>
      <c r="AA13" s="98">
        <v>46</v>
      </c>
      <c r="AB13" s="98"/>
      <c r="AC13" s="91"/>
    </row>
    <row r="14" spans="1:29" s="40" customFormat="1" ht="49.9" customHeight="1" thickBot="1">
      <c r="A14" s="56">
        <v>8</v>
      </c>
      <c r="B14" s="57" t="s">
        <v>47</v>
      </c>
      <c r="C14" s="57" t="s">
        <v>48</v>
      </c>
      <c r="D14" s="58">
        <v>1</v>
      </c>
      <c r="E14" s="58">
        <v>2</v>
      </c>
      <c r="F14" s="58">
        <v>1</v>
      </c>
      <c r="G14" s="58">
        <v>3</v>
      </c>
      <c r="H14" s="58">
        <v>1</v>
      </c>
      <c r="I14" s="58">
        <v>2</v>
      </c>
      <c r="J14" s="58">
        <v>9</v>
      </c>
      <c r="K14" s="58">
        <v>1</v>
      </c>
      <c r="L14" s="58">
        <v>2</v>
      </c>
      <c r="M14" s="58">
        <v>2</v>
      </c>
      <c r="N14" s="58">
        <v>2</v>
      </c>
      <c r="O14" s="58">
        <v>1</v>
      </c>
      <c r="P14" s="58">
        <v>2</v>
      </c>
      <c r="Q14" s="58">
        <v>2</v>
      </c>
      <c r="R14" s="58">
        <v>1</v>
      </c>
      <c r="S14" s="58">
        <v>10</v>
      </c>
      <c r="T14" s="58">
        <v>1</v>
      </c>
      <c r="U14" s="58">
        <v>3</v>
      </c>
      <c r="V14" s="93" t="s">
        <v>35</v>
      </c>
      <c r="W14" s="80" t="e">
        <f t="shared" si="0"/>
        <v>#VALUE!</v>
      </c>
      <c r="X14" s="80">
        <f t="shared" si="1"/>
        <v>14</v>
      </c>
      <c r="Y14" s="80">
        <f t="shared" si="2"/>
        <v>9</v>
      </c>
      <c r="Z14" s="80">
        <f t="shared" si="2"/>
        <v>10</v>
      </c>
      <c r="AA14" s="98">
        <v>46</v>
      </c>
      <c r="AB14" s="98"/>
      <c r="AC14" s="91"/>
    </row>
    <row r="15" spans="1:29" s="40" customFormat="1" ht="49.9" customHeight="1" thickBot="1">
      <c r="A15" s="56">
        <v>9</v>
      </c>
      <c r="B15" s="57" t="s">
        <v>49</v>
      </c>
      <c r="C15" s="57" t="s">
        <v>50</v>
      </c>
      <c r="D15" s="58">
        <v>1</v>
      </c>
      <c r="E15" s="58">
        <v>2</v>
      </c>
      <c r="F15" s="58">
        <v>1</v>
      </c>
      <c r="G15" s="58">
        <v>3</v>
      </c>
      <c r="H15" s="58">
        <v>1</v>
      </c>
      <c r="I15" s="58">
        <v>2</v>
      </c>
      <c r="J15" s="58">
        <v>9</v>
      </c>
      <c r="K15" s="58">
        <v>1</v>
      </c>
      <c r="L15" s="58">
        <v>2</v>
      </c>
      <c r="M15" s="58">
        <v>2</v>
      </c>
      <c r="N15" s="58">
        <v>2</v>
      </c>
      <c r="O15" s="58">
        <v>1</v>
      </c>
      <c r="P15" s="58">
        <v>2</v>
      </c>
      <c r="Q15" s="58">
        <v>2</v>
      </c>
      <c r="R15" s="58">
        <v>1</v>
      </c>
      <c r="S15" s="58">
        <v>10</v>
      </c>
      <c r="T15" s="58">
        <v>1</v>
      </c>
      <c r="U15" s="58">
        <v>3</v>
      </c>
      <c r="V15" s="93" t="s">
        <v>32</v>
      </c>
      <c r="W15" s="80" t="e">
        <f t="shared" si="0"/>
        <v>#VALUE!</v>
      </c>
      <c r="X15" s="80">
        <f t="shared" si="1"/>
        <v>14</v>
      </c>
      <c r="Y15" s="80">
        <f t="shared" si="2"/>
        <v>9</v>
      </c>
      <c r="Z15" s="80">
        <f t="shared" si="2"/>
        <v>10</v>
      </c>
      <c r="AA15" s="98">
        <v>46</v>
      </c>
      <c r="AB15" s="98"/>
      <c r="AC15" s="91"/>
    </row>
    <row r="16" spans="1:29" s="40" customFormat="1" ht="49.9" customHeight="1" thickBot="1">
      <c r="A16" s="56">
        <v>10</v>
      </c>
      <c r="B16" s="57" t="s">
        <v>51</v>
      </c>
      <c r="C16" s="57" t="s">
        <v>52</v>
      </c>
      <c r="D16" s="58">
        <v>1</v>
      </c>
      <c r="E16" s="58">
        <v>2</v>
      </c>
      <c r="F16" s="58">
        <v>1</v>
      </c>
      <c r="G16" s="58">
        <v>3</v>
      </c>
      <c r="H16" s="58">
        <v>1</v>
      </c>
      <c r="I16" s="58">
        <v>2</v>
      </c>
      <c r="J16" s="58">
        <v>9</v>
      </c>
      <c r="K16" s="58">
        <v>1</v>
      </c>
      <c r="L16" s="58">
        <v>2</v>
      </c>
      <c r="M16" s="58">
        <v>2</v>
      </c>
      <c r="N16" s="58">
        <v>2</v>
      </c>
      <c r="O16" s="58">
        <v>1</v>
      </c>
      <c r="P16" s="58">
        <v>2</v>
      </c>
      <c r="Q16" s="58">
        <v>2</v>
      </c>
      <c r="R16" s="58">
        <v>1</v>
      </c>
      <c r="S16" s="58">
        <v>10</v>
      </c>
      <c r="T16" s="58">
        <v>1</v>
      </c>
      <c r="U16" s="58">
        <v>3</v>
      </c>
      <c r="V16" s="93" t="s">
        <v>42</v>
      </c>
      <c r="W16" s="80" t="e">
        <f t="shared" si="0"/>
        <v>#VALUE!</v>
      </c>
      <c r="X16" s="80">
        <f t="shared" si="1"/>
        <v>14</v>
      </c>
      <c r="Y16" s="80">
        <f t="shared" si="2"/>
        <v>9</v>
      </c>
      <c r="Z16" s="80">
        <f t="shared" si="2"/>
        <v>10</v>
      </c>
      <c r="AA16" s="98">
        <v>46</v>
      </c>
      <c r="AB16" s="98"/>
      <c r="AC16" s="91"/>
    </row>
    <row r="17" spans="1:29" s="40" customFormat="1" ht="49.9" customHeight="1" thickBot="1">
      <c r="A17" s="56">
        <v>11</v>
      </c>
      <c r="B17" s="57" t="s">
        <v>53</v>
      </c>
      <c r="C17" s="57" t="s">
        <v>54</v>
      </c>
      <c r="D17" s="58">
        <v>1</v>
      </c>
      <c r="E17" s="58">
        <v>2</v>
      </c>
      <c r="F17" s="58">
        <v>1</v>
      </c>
      <c r="G17" s="58">
        <v>3</v>
      </c>
      <c r="H17" s="58">
        <v>1</v>
      </c>
      <c r="I17" s="58">
        <v>2</v>
      </c>
      <c r="J17" s="58">
        <v>9</v>
      </c>
      <c r="K17" s="58">
        <v>1</v>
      </c>
      <c r="L17" s="58">
        <v>2</v>
      </c>
      <c r="M17" s="58">
        <v>2</v>
      </c>
      <c r="N17" s="58">
        <v>2</v>
      </c>
      <c r="O17" s="58">
        <v>1</v>
      </c>
      <c r="P17" s="58">
        <v>2</v>
      </c>
      <c r="Q17" s="58">
        <v>2</v>
      </c>
      <c r="R17" s="58">
        <v>1</v>
      </c>
      <c r="S17" s="58">
        <v>10</v>
      </c>
      <c r="T17" s="58">
        <v>1</v>
      </c>
      <c r="U17" s="58">
        <v>3</v>
      </c>
      <c r="V17" s="93" t="s">
        <v>42</v>
      </c>
      <c r="W17" s="80" t="e">
        <f t="shared" si="0"/>
        <v>#VALUE!</v>
      </c>
      <c r="X17" s="80">
        <f t="shared" si="1"/>
        <v>14</v>
      </c>
      <c r="Y17" s="80">
        <f t="shared" si="2"/>
        <v>9</v>
      </c>
      <c r="Z17" s="80">
        <f t="shared" si="2"/>
        <v>10</v>
      </c>
      <c r="AA17" s="98">
        <v>46</v>
      </c>
      <c r="AB17" s="98"/>
      <c r="AC17" s="91"/>
    </row>
    <row r="18" spans="1:29" s="40" customFormat="1" ht="49.9" customHeight="1" thickBot="1">
      <c r="A18" s="56">
        <v>12</v>
      </c>
      <c r="B18" s="57" t="s">
        <v>55</v>
      </c>
      <c r="C18" s="57" t="s">
        <v>56</v>
      </c>
      <c r="D18" s="58">
        <v>1</v>
      </c>
      <c r="E18" s="58">
        <v>2</v>
      </c>
      <c r="F18" s="58">
        <v>1</v>
      </c>
      <c r="G18" s="58">
        <v>3</v>
      </c>
      <c r="H18" s="58">
        <v>1</v>
      </c>
      <c r="I18" s="58">
        <v>2</v>
      </c>
      <c r="J18" s="58">
        <v>9</v>
      </c>
      <c r="K18" s="58">
        <v>1</v>
      </c>
      <c r="L18" s="58">
        <v>2</v>
      </c>
      <c r="M18" s="58">
        <v>2</v>
      </c>
      <c r="N18" s="58">
        <v>2</v>
      </c>
      <c r="O18" s="58">
        <v>1</v>
      </c>
      <c r="P18" s="58">
        <v>2</v>
      </c>
      <c r="Q18" s="58">
        <v>2</v>
      </c>
      <c r="R18" s="58">
        <v>1</v>
      </c>
      <c r="S18" s="58">
        <v>10</v>
      </c>
      <c r="T18" s="58">
        <v>1</v>
      </c>
      <c r="U18" s="58">
        <v>3</v>
      </c>
      <c r="V18" s="93" t="s">
        <v>42</v>
      </c>
      <c r="W18" s="80" t="e">
        <f t="shared" si="0"/>
        <v>#VALUE!</v>
      </c>
      <c r="X18" s="80">
        <f t="shared" si="1"/>
        <v>14</v>
      </c>
      <c r="Y18" s="80">
        <f t="shared" si="2"/>
        <v>9</v>
      </c>
      <c r="Z18" s="80">
        <f t="shared" si="2"/>
        <v>10</v>
      </c>
      <c r="AA18" s="98">
        <v>46</v>
      </c>
      <c r="AB18" s="98"/>
      <c r="AC18" s="91"/>
    </row>
    <row r="19" spans="1:29" s="40" customFormat="1" ht="49.9" customHeight="1" thickBot="1">
      <c r="A19" s="56">
        <v>13</v>
      </c>
      <c r="B19" s="57" t="s">
        <v>57</v>
      </c>
      <c r="C19" s="57" t="s">
        <v>58</v>
      </c>
      <c r="D19" s="58">
        <v>1</v>
      </c>
      <c r="E19" s="58">
        <v>2</v>
      </c>
      <c r="F19" s="58">
        <v>1</v>
      </c>
      <c r="G19" s="58">
        <v>3</v>
      </c>
      <c r="H19" s="58">
        <v>1</v>
      </c>
      <c r="I19" s="58">
        <v>2</v>
      </c>
      <c r="J19" s="58">
        <v>8</v>
      </c>
      <c r="K19" s="58">
        <v>1</v>
      </c>
      <c r="L19" s="58">
        <v>2</v>
      </c>
      <c r="M19" s="58">
        <v>2</v>
      </c>
      <c r="N19" s="58">
        <v>2</v>
      </c>
      <c r="O19" s="58">
        <v>1</v>
      </c>
      <c r="P19" s="58">
        <v>2</v>
      </c>
      <c r="Q19" s="58">
        <v>2</v>
      </c>
      <c r="R19" s="58">
        <v>1</v>
      </c>
      <c r="S19" s="58">
        <v>8</v>
      </c>
      <c r="T19" s="58">
        <v>1</v>
      </c>
      <c r="U19" s="58">
        <v>3</v>
      </c>
      <c r="V19" s="93" t="s">
        <v>32</v>
      </c>
      <c r="W19" s="80" t="e">
        <f t="shared" si="0"/>
        <v>#VALUE!</v>
      </c>
      <c r="X19" s="80">
        <f t="shared" si="1"/>
        <v>12</v>
      </c>
      <c r="Y19" s="80">
        <f t="shared" si="2"/>
        <v>9</v>
      </c>
      <c r="Z19" s="80">
        <f t="shared" si="2"/>
        <v>10</v>
      </c>
      <c r="AA19" s="98">
        <v>44</v>
      </c>
      <c r="AB19" s="98"/>
      <c r="AC19" s="91"/>
    </row>
    <row r="20" spans="1:29" s="40" customFormat="1" ht="49.9" customHeight="1" thickBot="1">
      <c r="A20" s="56">
        <v>14</v>
      </c>
      <c r="B20" s="57" t="s">
        <v>59</v>
      </c>
      <c r="C20" s="57" t="s">
        <v>60</v>
      </c>
      <c r="D20" s="58">
        <v>1</v>
      </c>
      <c r="E20" s="58">
        <v>2</v>
      </c>
      <c r="F20" s="58">
        <v>1</v>
      </c>
      <c r="G20" s="58">
        <v>3</v>
      </c>
      <c r="H20" s="58">
        <v>1</v>
      </c>
      <c r="I20" s="58">
        <v>2</v>
      </c>
      <c r="J20" s="58">
        <v>10</v>
      </c>
      <c r="K20" s="58">
        <v>1</v>
      </c>
      <c r="L20" s="58">
        <v>2</v>
      </c>
      <c r="M20" s="58">
        <v>2</v>
      </c>
      <c r="N20" s="58">
        <v>2</v>
      </c>
      <c r="O20" s="58">
        <v>1</v>
      </c>
      <c r="P20" s="58">
        <v>2</v>
      </c>
      <c r="Q20" s="58">
        <v>2</v>
      </c>
      <c r="R20" s="58">
        <v>1</v>
      </c>
      <c r="S20" s="58">
        <v>10</v>
      </c>
      <c r="T20" s="58">
        <v>1</v>
      </c>
      <c r="U20" s="58">
        <v>3</v>
      </c>
      <c r="V20" s="93" t="s">
        <v>35</v>
      </c>
      <c r="W20" s="80" t="e">
        <f t="shared" si="0"/>
        <v>#VALUE!</v>
      </c>
      <c r="X20" s="80">
        <f t="shared" si="1"/>
        <v>14</v>
      </c>
      <c r="Y20" s="80">
        <f t="shared" si="2"/>
        <v>9</v>
      </c>
      <c r="Z20" s="80">
        <f t="shared" si="2"/>
        <v>10</v>
      </c>
      <c r="AA20" s="98">
        <v>47</v>
      </c>
      <c r="AB20" s="98"/>
      <c r="AC20" s="91"/>
    </row>
    <row r="21" spans="1:29" s="40" customFormat="1" ht="49.9" customHeight="1" thickBot="1">
      <c r="A21" s="56">
        <v>15</v>
      </c>
      <c r="B21" s="57" t="s">
        <v>61</v>
      </c>
      <c r="C21" s="57" t="s">
        <v>62</v>
      </c>
      <c r="D21" s="58">
        <v>1</v>
      </c>
      <c r="E21" s="58">
        <v>2</v>
      </c>
      <c r="F21" s="58">
        <v>1</v>
      </c>
      <c r="G21" s="58">
        <v>3</v>
      </c>
      <c r="H21" s="58">
        <v>1</v>
      </c>
      <c r="I21" s="58">
        <v>2</v>
      </c>
      <c r="J21" s="58">
        <v>10</v>
      </c>
      <c r="K21" s="58">
        <v>1</v>
      </c>
      <c r="L21" s="58">
        <v>2</v>
      </c>
      <c r="M21" s="58">
        <v>3</v>
      </c>
      <c r="N21" s="58">
        <v>2</v>
      </c>
      <c r="O21" s="58">
        <v>1</v>
      </c>
      <c r="P21" s="58">
        <v>2</v>
      </c>
      <c r="Q21" s="58">
        <v>2</v>
      </c>
      <c r="R21" s="58">
        <v>1</v>
      </c>
      <c r="S21" s="58">
        <v>10</v>
      </c>
      <c r="T21" s="58">
        <v>1</v>
      </c>
      <c r="U21" s="58">
        <v>3</v>
      </c>
      <c r="V21" s="93" t="s">
        <v>35</v>
      </c>
      <c r="W21" s="80" t="e">
        <f t="shared" si="0"/>
        <v>#VALUE!</v>
      </c>
      <c r="X21" s="80">
        <f t="shared" si="1"/>
        <v>15</v>
      </c>
      <c r="Y21" s="80">
        <f t="shared" si="2"/>
        <v>9</v>
      </c>
      <c r="Z21" s="80">
        <f t="shared" si="2"/>
        <v>10</v>
      </c>
      <c r="AA21" s="98">
        <v>48</v>
      </c>
      <c r="AB21" s="98"/>
      <c r="AC21" s="91"/>
    </row>
    <row r="22" spans="1:29" s="40" customFormat="1" ht="49.9" customHeight="1" thickBot="1">
      <c r="A22" s="56">
        <v>16</v>
      </c>
      <c r="B22" s="57" t="s">
        <v>63</v>
      </c>
      <c r="C22" s="57" t="s">
        <v>64</v>
      </c>
      <c r="D22" s="58">
        <v>1</v>
      </c>
      <c r="E22" s="58">
        <v>2</v>
      </c>
      <c r="F22" s="58">
        <v>1</v>
      </c>
      <c r="G22" s="58">
        <v>3</v>
      </c>
      <c r="H22" s="58">
        <v>1</v>
      </c>
      <c r="I22" s="58">
        <v>2</v>
      </c>
      <c r="J22" s="58">
        <v>10</v>
      </c>
      <c r="K22" s="58">
        <v>1</v>
      </c>
      <c r="L22" s="58">
        <v>2</v>
      </c>
      <c r="M22" s="58">
        <v>2</v>
      </c>
      <c r="N22" s="58">
        <v>2</v>
      </c>
      <c r="O22" s="58">
        <v>1</v>
      </c>
      <c r="P22" s="58">
        <v>2</v>
      </c>
      <c r="Q22" s="58">
        <v>2</v>
      </c>
      <c r="R22" s="58">
        <v>1</v>
      </c>
      <c r="S22" s="58">
        <v>10</v>
      </c>
      <c r="T22" s="58">
        <v>1</v>
      </c>
      <c r="U22" s="58">
        <v>3</v>
      </c>
      <c r="V22" s="93" t="s">
        <v>42</v>
      </c>
      <c r="W22" s="80" t="e">
        <f t="shared" si="0"/>
        <v>#VALUE!</v>
      </c>
      <c r="X22" s="80">
        <f t="shared" si="1"/>
        <v>14</v>
      </c>
      <c r="Y22" s="80">
        <f t="shared" si="2"/>
        <v>9</v>
      </c>
      <c r="Z22" s="80">
        <f t="shared" si="2"/>
        <v>10</v>
      </c>
      <c r="AA22" s="98">
        <v>47</v>
      </c>
      <c r="AB22" s="98"/>
      <c r="AC22" s="91"/>
    </row>
    <row r="23" spans="1:29" s="40" customFormat="1" ht="49.9" customHeight="1" thickBot="1">
      <c r="A23" s="56">
        <v>17</v>
      </c>
      <c r="B23" s="57" t="s">
        <v>65</v>
      </c>
      <c r="C23" s="57" t="s">
        <v>66</v>
      </c>
      <c r="D23" s="58">
        <v>1</v>
      </c>
      <c r="E23" s="58">
        <v>2</v>
      </c>
      <c r="F23" s="58">
        <v>1</v>
      </c>
      <c r="G23" s="58">
        <v>3</v>
      </c>
      <c r="H23" s="58">
        <v>1</v>
      </c>
      <c r="I23" s="58">
        <v>2</v>
      </c>
      <c r="J23" s="58">
        <v>10</v>
      </c>
      <c r="K23" s="58">
        <v>1</v>
      </c>
      <c r="L23" s="58">
        <v>2</v>
      </c>
      <c r="M23" s="58">
        <v>2</v>
      </c>
      <c r="N23" s="58">
        <v>2</v>
      </c>
      <c r="O23" s="58">
        <v>1</v>
      </c>
      <c r="P23" s="58">
        <v>2</v>
      </c>
      <c r="Q23" s="58">
        <v>2</v>
      </c>
      <c r="R23" s="58">
        <v>1</v>
      </c>
      <c r="S23" s="58">
        <v>10</v>
      </c>
      <c r="T23" s="58">
        <v>1</v>
      </c>
      <c r="U23" s="58">
        <v>3</v>
      </c>
      <c r="V23" s="93" t="s">
        <v>35</v>
      </c>
      <c r="W23" s="80" t="e">
        <f t="shared" si="0"/>
        <v>#VALUE!</v>
      </c>
      <c r="X23" s="80">
        <f t="shared" si="1"/>
        <v>14</v>
      </c>
      <c r="Y23" s="80">
        <f t="shared" si="2"/>
        <v>9</v>
      </c>
      <c r="Z23" s="80">
        <f t="shared" si="2"/>
        <v>10</v>
      </c>
      <c r="AA23" s="98">
        <v>47</v>
      </c>
      <c r="AB23" s="98"/>
      <c r="AC23" s="91"/>
    </row>
    <row r="24" spans="1:29" ht="49.9" customHeight="1">
      <c r="A24" s="58"/>
      <c r="B24" s="59"/>
      <c r="C24" s="60"/>
      <c r="D24" s="61"/>
      <c r="E24" s="58"/>
      <c r="F24" s="58"/>
      <c r="G24" s="62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78"/>
      <c r="X24" s="78"/>
      <c r="Y24" s="78"/>
      <c r="Z24" s="78"/>
      <c r="AA24" s="99"/>
      <c r="AB24" s="100"/>
    </row>
    <row r="26" spans="1:29" ht="93.75" customHeight="1">
      <c r="A26" s="63"/>
      <c r="B26" s="101" t="s">
        <v>69</v>
      </c>
      <c r="C26" s="102"/>
      <c r="D26" s="58">
        <v>0.5</v>
      </c>
      <c r="E26" s="58">
        <v>1</v>
      </c>
      <c r="F26" s="58">
        <v>0.5</v>
      </c>
      <c r="G26" s="58">
        <v>1.5</v>
      </c>
      <c r="H26" s="58">
        <v>0.5</v>
      </c>
      <c r="I26" s="58">
        <v>1</v>
      </c>
      <c r="J26" s="58">
        <v>5</v>
      </c>
      <c r="K26" s="58">
        <v>0.5</v>
      </c>
      <c r="L26" s="58">
        <v>1</v>
      </c>
      <c r="M26" s="58">
        <v>1.5</v>
      </c>
      <c r="N26" s="58">
        <v>1</v>
      </c>
      <c r="O26" s="58">
        <v>0.5</v>
      </c>
      <c r="P26" s="58">
        <v>1</v>
      </c>
      <c r="Q26" s="58">
        <v>1</v>
      </c>
      <c r="R26" s="58">
        <v>0.5</v>
      </c>
      <c r="S26" s="58">
        <v>5</v>
      </c>
      <c r="T26" s="58">
        <v>0.5</v>
      </c>
      <c r="U26" s="58">
        <v>1.5</v>
      </c>
      <c r="V26" s="58"/>
      <c r="W26" s="78"/>
      <c r="X26" s="78"/>
      <c r="Y26" s="78"/>
      <c r="Z26" s="78"/>
      <c r="AA26" s="78"/>
    </row>
    <row r="27" spans="1:29" ht="49.9" customHeight="1">
      <c r="A27" s="58"/>
      <c r="B27" s="64" t="s">
        <v>70</v>
      </c>
      <c r="C27" s="64"/>
      <c r="D27" s="65">
        <v>18</v>
      </c>
      <c r="E27" s="65">
        <v>18</v>
      </c>
      <c r="F27" s="65">
        <v>18</v>
      </c>
      <c r="G27" s="65">
        <v>18</v>
      </c>
      <c r="H27" s="65">
        <v>18</v>
      </c>
      <c r="I27" s="65">
        <v>18</v>
      </c>
      <c r="J27" s="65">
        <v>18</v>
      </c>
      <c r="K27" s="65">
        <v>18</v>
      </c>
      <c r="L27" s="65">
        <v>18</v>
      </c>
      <c r="M27" s="65">
        <v>18</v>
      </c>
      <c r="N27" s="65">
        <v>18</v>
      </c>
      <c r="O27" s="65">
        <v>18</v>
      </c>
      <c r="P27" s="65">
        <v>18</v>
      </c>
      <c r="Q27" s="65">
        <v>18</v>
      </c>
      <c r="R27" s="65">
        <v>18</v>
      </c>
      <c r="S27" s="65">
        <v>18</v>
      </c>
      <c r="T27" s="65">
        <v>18</v>
      </c>
      <c r="U27" s="65">
        <v>18</v>
      </c>
      <c r="V27" s="65">
        <v>18</v>
      </c>
    </row>
    <row r="28" spans="1:29" ht="63" customHeight="1">
      <c r="A28" s="66"/>
      <c r="B28" s="47" t="s">
        <v>71</v>
      </c>
      <c r="C28" s="47"/>
      <c r="D28" s="67">
        <f t="shared" ref="D28:V28" si="3">D27/18*100</f>
        <v>100</v>
      </c>
      <c r="E28" s="67">
        <f t="shared" si="3"/>
        <v>100</v>
      </c>
      <c r="F28" s="67">
        <f t="shared" si="3"/>
        <v>100</v>
      </c>
      <c r="G28" s="67">
        <f t="shared" si="3"/>
        <v>100</v>
      </c>
      <c r="H28" s="67">
        <f t="shared" si="3"/>
        <v>100</v>
      </c>
      <c r="I28" s="67">
        <f t="shared" si="3"/>
        <v>100</v>
      </c>
      <c r="J28" s="67">
        <f t="shared" si="3"/>
        <v>100</v>
      </c>
      <c r="K28" s="67">
        <f t="shared" si="3"/>
        <v>100</v>
      </c>
      <c r="L28" s="67">
        <f t="shared" si="3"/>
        <v>100</v>
      </c>
      <c r="M28" s="67">
        <f t="shared" si="3"/>
        <v>100</v>
      </c>
      <c r="N28" s="67">
        <f t="shared" si="3"/>
        <v>100</v>
      </c>
      <c r="O28" s="67">
        <f t="shared" si="3"/>
        <v>100</v>
      </c>
      <c r="P28" s="67">
        <f t="shared" si="3"/>
        <v>100</v>
      </c>
      <c r="Q28" s="67">
        <f t="shared" si="3"/>
        <v>100</v>
      </c>
      <c r="R28" s="67">
        <f t="shared" si="3"/>
        <v>100</v>
      </c>
      <c r="S28" s="67">
        <f t="shared" si="3"/>
        <v>100</v>
      </c>
      <c r="T28" s="67">
        <f t="shared" si="3"/>
        <v>100</v>
      </c>
      <c r="U28" s="67">
        <f t="shared" si="3"/>
        <v>100</v>
      </c>
      <c r="V28" s="67">
        <f t="shared" si="3"/>
        <v>100</v>
      </c>
    </row>
    <row r="29" spans="1:29" ht="133.5" customHeight="1">
      <c r="A29" s="44"/>
      <c r="B29" s="103" t="s">
        <v>8</v>
      </c>
      <c r="C29" s="104"/>
      <c r="D29" s="58">
        <v>3</v>
      </c>
      <c r="E29" s="58">
        <v>3</v>
      </c>
      <c r="F29" s="58">
        <v>3</v>
      </c>
      <c r="G29" s="58">
        <v>3</v>
      </c>
      <c r="H29" s="58">
        <v>3</v>
      </c>
      <c r="I29" s="58">
        <v>3</v>
      </c>
      <c r="J29" s="58">
        <v>3</v>
      </c>
      <c r="K29" s="58">
        <v>3</v>
      </c>
      <c r="L29" s="58">
        <v>3</v>
      </c>
      <c r="M29" s="58">
        <v>3</v>
      </c>
      <c r="N29" s="58">
        <v>3</v>
      </c>
      <c r="O29" s="58">
        <v>3</v>
      </c>
      <c r="P29" s="58">
        <v>3</v>
      </c>
      <c r="Q29" s="58">
        <v>3</v>
      </c>
      <c r="R29" s="58">
        <v>3</v>
      </c>
      <c r="S29" s="58">
        <v>3</v>
      </c>
      <c r="T29" s="58">
        <v>3</v>
      </c>
      <c r="U29" s="58">
        <v>3</v>
      </c>
      <c r="V29" s="58">
        <v>3</v>
      </c>
    </row>
    <row r="30" spans="1:29" ht="49.9" customHeight="1">
      <c r="A30" s="68"/>
      <c r="B30" s="47"/>
      <c r="C30" s="47"/>
      <c r="D30" s="105" t="s">
        <v>11</v>
      </c>
      <c r="E30" s="105"/>
      <c r="F30" s="105"/>
      <c r="G30" s="105" t="s">
        <v>12</v>
      </c>
      <c r="H30" s="105"/>
      <c r="I30" s="105"/>
      <c r="J30" s="105" t="s">
        <v>13</v>
      </c>
      <c r="K30" s="105"/>
      <c r="L30" s="105"/>
      <c r="M30" s="105" t="s">
        <v>14</v>
      </c>
      <c r="N30" s="105"/>
      <c r="O30" s="105"/>
      <c r="P30" s="105" t="s">
        <v>15</v>
      </c>
      <c r="Q30" s="105"/>
      <c r="R30" s="105"/>
      <c r="S30" s="106" t="s">
        <v>16</v>
      </c>
      <c r="T30" s="107"/>
      <c r="U30" s="108"/>
      <c r="V30" s="45"/>
      <c r="W30" s="81"/>
      <c r="X30" s="81"/>
      <c r="Y30" s="81"/>
      <c r="Z30" s="81"/>
      <c r="AA30" s="81"/>
    </row>
    <row r="31" spans="1:29" ht="49.9" customHeight="1">
      <c r="A31" s="68"/>
      <c r="B31" s="47" t="s">
        <v>72</v>
      </c>
      <c r="C31" s="47"/>
      <c r="D31" s="109">
        <f>(0.67*$V29+0.19*D29+0.07*E29+0.07*F29)</f>
        <v>3</v>
      </c>
      <c r="E31" s="109"/>
      <c r="F31" s="109"/>
      <c r="G31" s="109">
        <f t="shared" ref="G31" si="4">(0.67*$V29+0.19*G29+0.07*H29+0.07*I29)</f>
        <v>3</v>
      </c>
      <c r="H31" s="109"/>
      <c r="I31" s="109"/>
      <c r="J31" s="109">
        <f t="shared" ref="J31" si="5">(0.67*$V29+0.19*J29+0.07*K29+0.07*L29)</f>
        <v>3</v>
      </c>
      <c r="K31" s="109"/>
      <c r="L31" s="109"/>
      <c r="M31" s="109">
        <f t="shared" ref="M31" si="6">(0.67*$V29+0.19*M29+0.07*N29+0.07*O29)</f>
        <v>3</v>
      </c>
      <c r="N31" s="109"/>
      <c r="O31" s="109"/>
      <c r="P31" s="109">
        <f t="shared" ref="P31" si="7">(0.67*$V29+0.19*P29+0.07*Q29+0.07*R29)</f>
        <v>3</v>
      </c>
      <c r="Q31" s="109"/>
      <c r="R31" s="109"/>
      <c r="S31" s="109">
        <f t="shared" ref="S31" si="8">(0.67*$V29+0.19*S29+0.07*T29+0.07*U29)</f>
        <v>3</v>
      </c>
      <c r="T31" s="109"/>
      <c r="U31" s="109"/>
      <c r="V31" s="58">
        <f>(D31+G31+J31+M31+P31+S31)/6</f>
        <v>3</v>
      </c>
      <c r="W31" s="81"/>
      <c r="X31" s="81"/>
      <c r="Y31" s="81"/>
      <c r="Z31" s="81"/>
      <c r="AA31" s="81" t="s">
        <v>73</v>
      </c>
    </row>
    <row r="32" spans="1:29" ht="49.9" customHeight="1">
      <c r="A32" s="68"/>
      <c r="B32" s="44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81"/>
      <c r="X32" s="81"/>
      <c r="Y32" s="81"/>
      <c r="Z32" s="81"/>
      <c r="AA32" s="81"/>
    </row>
    <row r="33" spans="1:27" ht="63" customHeight="1">
      <c r="A33" s="68"/>
      <c r="B33" s="44"/>
      <c r="C33" s="69" t="s">
        <v>74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81"/>
      <c r="X33" s="81"/>
      <c r="Y33" s="81"/>
      <c r="Z33" s="81"/>
      <c r="AA33" s="81"/>
    </row>
    <row r="34" spans="1:27" ht="105.75" customHeight="1">
      <c r="A34" s="44"/>
      <c r="B34" s="47" t="s">
        <v>75</v>
      </c>
      <c r="C34" s="47"/>
      <c r="D34" s="58"/>
      <c r="E34" s="58"/>
      <c r="F34" s="58"/>
      <c r="G34" s="58"/>
      <c r="H34" s="58"/>
      <c r="I34" s="58"/>
      <c r="J34" s="52" t="s">
        <v>76</v>
      </c>
      <c r="K34" s="45"/>
      <c r="L34" s="43"/>
      <c r="M34" s="43"/>
      <c r="N34" s="43"/>
      <c r="O34" s="45"/>
      <c r="P34" s="45"/>
      <c r="Q34" s="45"/>
      <c r="R34" s="45"/>
      <c r="S34" s="45"/>
      <c r="T34" s="45"/>
      <c r="U34" s="45"/>
      <c r="V34" s="45"/>
    </row>
    <row r="35" spans="1:27" ht="73.5" customHeight="1">
      <c r="A35" s="44"/>
      <c r="B35" s="47" t="s">
        <v>77</v>
      </c>
      <c r="C35" s="47"/>
      <c r="D35" s="58"/>
      <c r="E35" s="58"/>
      <c r="F35" s="58"/>
      <c r="G35" s="58"/>
      <c r="H35" s="58"/>
      <c r="I35" s="58" t="s">
        <v>11</v>
      </c>
      <c r="J35" s="58">
        <f>D31</f>
        <v>3</v>
      </c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7" ht="49.9" customHeight="1">
      <c r="A36" s="44"/>
      <c r="B36" s="47"/>
      <c r="C36" s="103"/>
      <c r="D36" s="110"/>
      <c r="E36" s="110"/>
      <c r="F36" s="110"/>
      <c r="G36" s="110"/>
      <c r="H36" s="104"/>
      <c r="I36" s="58" t="s">
        <v>12</v>
      </c>
      <c r="J36" s="58">
        <f>G31</f>
        <v>3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7" ht="49.5" customHeight="1">
      <c r="A37" s="44"/>
      <c r="B37" s="47"/>
      <c r="C37" s="47"/>
      <c r="D37" s="58"/>
      <c r="E37" s="58"/>
      <c r="F37" s="58"/>
      <c r="G37" s="58"/>
      <c r="H37" s="58"/>
      <c r="I37" s="58" t="s">
        <v>13</v>
      </c>
      <c r="J37" s="58">
        <f>J31</f>
        <v>3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7" ht="49.9" customHeight="1">
      <c r="A38" s="44"/>
      <c r="B38" s="47"/>
      <c r="C38" s="47"/>
      <c r="D38" s="58"/>
      <c r="E38" s="58"/>
      <c r="F38" s="58"/>
      <c r="G38" s="58"/>
      <c r="H38" s="58"/>
      <c r="I38" s="58" t="s">
        <v>14</v>
      </c>
      <c r="J38" s="58">
        <f>M31</f>
        <v>3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7" ht="49.9" customHeight="1">
      <c r="A39" s="44"/>
      <c r="B39" s="47"/>
      <c r="C39" s="47"/>
      <c r="D39" s="58"/>
      <c r="E39" s="58"/>
      <c r="F39" s="58"/>
      <c r="G39" s="58"/>
      <c r="H39" s="58"/>
      <c r="I39" s="58" t="s">
        <v>15</v>
      </c>
      <c r="J39" s="58">
        <f>P31</f>
        <v>3</v>
      </c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7" ht="49.9" customHeight="1">
      <c r="A40" s="44"/>
      <c r="B40" s="47"/>
      <c r="C40" s="47"/>
      <c r="D40" s="58"/>
      <c r="E40" s="58"/>
      <c r="F40" s="58"/>
      <c r="G40" s="58"/>
      <c r="H40" s="58"/>
      <c r="I40" s="58" t="s">
        <v>16</v>
      </c>
      <c r="J40" s="58">
        <f>S31</f>
        <v>3</v>
      </c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7" ht="49.9" customHeight="1">
      <c r="A41" s="44"/>
      <c r="B41" s="70"/>
      <c r="C41" s="70"/>
      <c r="D41" s="71"/>
      <c r="E41" s="71"/>
      <c r="F41" s="71"/>
      <c r="G41" s="71"/>
      <c r="H41" s="71"/>
      <c r="I41" s="73" t="s">
        <v>78</v>
      </c>
      <c r="J41" s="71">
        <v>3</v>
      </c>
      <c r="K41" s="111"/>
      <c r="L41" s="111"/>
      <c r="M41" s="74"/>
      <c r="N41" s="74"/>
      <c r="O41" s="74"/>
      <c r="P41" s="74"/>
      <c r="Q41" s="74"/>
      <c r="R41" s="74"/>
      <c r="S41" s="74"/>
      <c r="T41" s="74"/>
      <c r="U41" s="74"/>
      <c r="V41" s="74"/>
    </row>
  </sheetData>
  <mergeCells count="44">
    <mergeCell ref="K41:L41"/>
    <mergeCell ref="D31:F31"/>
    <mergeCell ref="G31:I31"/>
    <mergeCell ref="J31:L31"/>
    <mergeCell ref="M31:O31"/>
    <mergeCell ref="M30:O30"/>
    <mergeCell ref="P30:R30"/>
    <mergeCell ref="S30:U30"/>
    <mergeCell ref="S31:U31"/>
    <mergeCell ref="C36:H36"/>
    <mergeCell ref="P31:R31"/>
    <mergeCell ref="B26:C26"/>
    <mergeCell ref="B29:C29"/>
    <mergeCell ref="D30:F30"/>
    <mergeCell ref="G30:I30"/>
    <mergeCell ref="J30:L30"/>
    <mergeCell ref="AA20:AB20"/>
    <mergeCell ref="AA21:AB21"/>
    <mergeCell ref="AA22:AB22"/>
    <mergeCell ref="AA23:AB23"/>
    <mergeCell ref="AA24:AB24"/>
    <mergeCell ref="AA15:AB15"/>
    <mergeCell ref="AA16:AB16"/>
    <mergeCell ref="AA17:AB17"/>
    <mergeCell ref="AA18:AB18"/>
    <mergeCell ref="AA19:AB19"/>
    <mergeCell ref="AA10:AB10"/>
    <mergeCell ref="AA11:AB11"/>
    <mergeCell ref="AA12:AB12"/>
    <mergeCell ref="AA13:AB13"/>
    <mergeCell ref="AA14:AB14"/>
    <mergeCell ref="D4:L4"/>
    <mergeCell ref="M4:U4"/>
    <mergeCell ref="AA7:AB7"/>
    <mergeCell ref="AA8:AB8"/>
    <mergeCell ref="AA9:AB9"/>
    <mergeCell ref="A1:U1"/>
    <mergeCell ref="A2:U2"/>
    <mergeCell ref="D3:F3"/>
    <mergeCell ref="G3:I3"/>
    <mergeCell ref="J3:L3"/>
    <mergeCell ref="M3:O3"/>
    <mergeCell ref="P3:R3"/>
    <mergeCell ref="S3:U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3" workbookViewId="0">
      <selection activeCell="K14" sqref="K14"/>
    </sheetView>
  </sheetViews>
  <sheetFormatPr defaultColWidth="8.7109375" defaultRowHeight="15"/>
  <cols>
    <col min="2" max="2" width="13.42578125" customWidth="1"/>
    <col min="3" max="3" width="34.7109375" style="22" customWidth="1"/>
    <col min="4" max="4" width="11.28515625" customWidth="1"/>
    <col min="9" max="9" width="12" customWidth="1"/>
  </cols>
  <sheetData>
    <row r="1" spans="1:9" ht="18.75">
      <c r="A1" s="112" t="s">
        <v>79</v>
      </c>
      <c r="B1" s="112"/>
      <c r="C1" s="112"/>
      <c r="D1" s="112"/>
      <c r="E1" s="112"/>
      <c r="F1" s="112"/>
      <c r="G1" s="112"/>
      <c r="H1" s="112"/>
      <c r="I1" s="112"/>
    </row>
    <row r="2" spans="1:9" ht="18.75">
      <c r="A2" s="112" t="s">
        <v>10</v>
      </c>
      <c r="B2" s="112"/>
      <c r="C2" s="112"/>
      <c r="D2" s="112"/>
      <c r="E2" s="112"/>
      <c r="F2" s="112"/>
      <c r="G2" s="112"/>
      <c r="H2" s="112"/>
      <c r="I2" s="112"/>
    </row>
    <row r="3" spans="1:9" ht="15.75">
      <c r="A3" s="20"/>
      <c r="B3" s="20"/>
      <c r="C3" s="23"/>
      <c r="D3" s="113" t="s">
        <v>80</v>
      </c>
      <c r="E3" s="113"/>
      <c r="F3" s="113"/>
      <c r="G3" s="113"/>
      <c r="H3" s="113"/>
      <c r="I3" s="113"/>
    </row>
    <row r="4" spans="1:9" ht="15.75">
      <c r="A4" s="20"/>
      <c r="B4" s="20"/>
      <c r="C4" s="23"/>
      <c r="D4" s="113" t="s">
        <v>81</v>
      </c>
      <c r="E4" s="113"/>
      <c r="F4" s="113"/>
      <c r="G4" s="113"/>
      <c r="H4" s="113"/>
      <c r="I4" s="113"/>
    </row>
    <row r="5" spans="1:9" ht="15.75">
      <c r="A5" s="25" t="s">
        <v>82</v>
      </c>
      <c r="B5" s="25" t="s">
        <v>27</v>
      </c>
      <c r="C5" s="26" t="s">
        <v>83</v>
      </c>
      <c r="D5" s="24" t="s">
        <v>11</v>
      </c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</row>
    <row r="6" spans="1:9" ht="15.75">
      <c r="A6" s="27">
        <v>1</v>
      </c>
      <c r="B6" s="28" t="s">
        <v>30</v>
      </c>
      <c r="C6" s="28" t="s">
        <v>31</v>
      </c>
      <c r="D6" s="29">
        <v>3</v>
      </c>
      <c r="E6" s="29">
        <v>5</v>
      </c>
      <c r="F6" s="29">
        <v>5</v>
      </c>
      <c r="G6" s="29">
        <v>5</v>
      </c>
      <c r="H6" s="29">
        <v>4</v>
      </c>
      <c r="I6" s="29">
        <v>4</v>
      </c>
    </row>
    <row r="7" spans="1:9" ht="15.75">
      <c r="A7" s="27">
        <v>2</v>
      </c>
      <c r="B7" s="28" t="s">
        <v>33</v>
      </c>
      <c r="C7" s="28" t="s">
        <v>34</v>
      </c>
      <c r="D7" s="29">
        <v>4</v>
      </c>
      <c r="E7" s="29">
        <v>5</v>
      </c>
      <c r="F7" s="29">
        <v>5</v>
      </c>
      <c r="G7" s="29">
        <v>5</v>
      </c>
      <c r="H7" s="29">
        <v>4</v>
      </c>
      <c r="I7" s="29">
        <v>4</v>
      </c>
    </row>
    <row r="8" spans="1:9" ht="15.75">
      <c r="A8" s="27">
        <v>3</v>
      </c>
      <c r="B8" s="28" t="s">
        <v>36</v>
      </c>
      <c r="C8" s="28" t="s">
        <v>37</v>
      </c>
      <c r="D8" s="29">
        <v>3</v>
      </c>
      <c r="E8" s="29">
        <v>4</v>
      </c>
      <c r="F8" s="29">
        <v>3</v>
      </c>
      <c r="G8" s="29">
        <v>5</v>
      </c>
      <c r="H8" s="29">
        <v>4</v>
      </c>
      <c r="I8" s="29">
        <v>4</v>
      </c>
    </row>
    <row r="9" spans="1:9" ht="15.75">
      <c r="A9" s="27">
        <v>4</v>
      </c>
      <c r="B9" s="28" t="s">
        <v>38</v>
      </c>
      <c r="C9" s="28" t="s">
        <v>39</v>
      </c>
      <c r="D9" s="29">
        <v>5</v>
      </c>
      <c r="E9" s="29">
        <v>5</v>
      </c>
      <c r="F9" s="29">
        <v>5</v>
      </c>
      <c r="G9" s="29">
        <v>5</v>
      </c>
      <c r="H9" s="29">
        <v>4</v>
      </c>
      <c r="I9" s="29">
        <v>3</v>
      </c>
    </row>
    <row r="10" spans="1:9" ht="15.75">
      <c r="A10" s="27">
        <v>5</v>
      </c>
      <c r="B10" s="28" t="s">
        <v>40</v>
      </c>
      <c r="C10" s="28" t="s">
        <v>41</v>
      </c>
      <c r="D10" s="29">
        <v>5</v>
      </c>
      <c r="E10" s="29">
        <v>5</v>
      </c>
      <c r="F10" s="29">
        <v>5</v>
      </c>
      <c r="G10" s="29">
        <v>3</v>
      </c>
      <c r="H10" s="29">
        <v>4</v>
      </c>
      <c r="I10" s="29">
        <v>4</v>
      </c>
    </row>
    <row r="11" spans="1:9" ht="15.75">
      <c r="A11" s="27">
        <v>6</v>
      </c>
      <c r="B11" s="28" t="s">
        <v>43</v>
      </c>
      <c r="C11" s="28" t="s">
        <v>44</v>
      </c>
      <c r="D11" s="29">
        <v>4</v>
      </c>
      <c r="E11" s="29">
        <v>5</v>
      </c>
      <c r="F11" s="29">
        <v>5</v>
      </c>
      <c r="G11" s="29">
        <v>3</v>
      </c>
      <c r="H11" s="29">
        <v>4</v>
      </c>
      <c r="I11" s="29">
        <v>4</v>
      </c>
    </row>
    <row r="12" spans="1:9" ht="15.75">
      <c r="A12" s="27">
        <v>7</v>
      </c>
      <c r="B12" s="28" t="s">
        <v>45</v>
      </c>
      <c r="C12" s="28" t="s">
        <v>46</v>
      </c>
      <c r="D12" s="29">
        <v>5</v>
      </c>
      <c r="E12" s="29">
        <v>3</v>
      </c>
      <c r="F12" s="29">
        <v>4</v>
      </c>
      <c r="G12" s="29">
        <v>4</v>
      </c>
      <c r="H12" s="29">
        <v>5</v>
      </c>
      <c r="I12" s="29">
        <v>4</v>
      </c>
    </row>
    <row r="13" spans="1:9" ht="15.75">
      <c r="A13" s="27">
        <v>8</v>
      </c>
      <c r="B13" s="28" t="s">
        <v>47</v>
      </c>
      <c r="C13" s="28" t="s">
        <v>48</v>
      </c>
      <c r="D13" s="29">
        <v>3</v>
      </c>
      <c r="E13" s="29">
        <v>5</v>
      </c>
      <c r="F13" s="29">
        <v>5</v>
      </c>
      <c r="G13" s="29">
        <v>5</v>
      </c>
      <c r="H13" s="29">
        <v>5</v>
      </c>
      <c r="I13" s="29">
        <v>4</v>
      </c>
    </row>
    <row r="14" spans="1:9" ht="15.75">
      <c r="A14" s="27">
        <v>9</v>
      </c>
      <c r="B14" s="28" t="s">
        <v>49</v>
      </c>
      <c r="C14" s="28" t="s">
        <v>50</v>
      </c>
      <c r="D14" s="29">
        <v>5</v>
      </c>
      <c r="E14" s="29">
        <v>5</v>
      </c>
      <c r="F14" s="29">
        <v>3</v>
      </c>
      <c r="G14" s="29">
        <v>5</v>
      </c>
      <c r="H14" s="29">
        <v>5</v>
      </c>
      <c r="I14" s="29">
        <v>4</v>
      </c>
    </row>
    <row r="15" spans="1:9" ht="15.75">
      <c r="A15" s="27">
        <v>10</v>
      </c>
      <c r="B15" s="28" t="s">
        <v>51</v>
      </c>
      <c r="C15" s="28" t="s">
        <v>52</v>
      </c>
      <c r="D15" s="29">
        <v>3</v>
      </c>
      <c r="E15" s="29">
        <v>5</v>
      </c>
      <c r="F15" s="29">
        <v>5</v>
      </c>
      <c r="G15" s="29">
        <v>5</v>
      </c>
      <c r="H15" s="29">
        <v>5</v>
      </c>
      <c r="I15" s="29">
        <v>3</v>
      </c>
    </row>
    <row r="16" spans="1:9" ht="15.75">
      <c r="A16" s="27">
        <v>11</v>
      </c>
      <c r="B16" s="28" t="s">
        <v>53</v>
      </c>
      <c r="C16" s="28" t="s">
        <v>54</v>
      </c>
      <c r="D16" s="29">
        <v>3</v>
      </c>
      <c r="E16" s="29">
        <v>5</v>
      </c>
      <c r="F16" s="29">
        <v>5</v>
      </c>
      <c r="G16" s="29">
        <v>5</v>
      </c>
      <c r="H16" s="29">
        <v>2</v>
      </c>
      <c r="I16" s="29">
        <v>4</v>
      </c>
    </row>
    <row r="17" spans="1:9" ht="15.75">
      <c r="A17" s="27">
        <v>12</v>
      </c>
      <c r="B17" s="28" t="s">
        <v>55</v>
      </c>
      <c r="C17" s="28" t="s">
        <v>56</v>
      </c>
      <c r="D17" s="29">
        <v>5</v>
      </c>
      <c r="E17" s="29">
        <v>5</v>
      </c>
      <c r="F17" s="29">
        <v>5</v>
      </c>
      <c r="G17" s="29">
        <v>5</v>
      </c>
      <c r="H17" s="29">
        <v>4</v>
      </c>
      <c r="I17" s="29">
        <v>4</v>
      </c>
    </row>
    <row r="18" spans="1:9" ht="19.899999999999999" customHeight="1">
      <c r="A18" s="27">
        <v>13</v>
      </c>
      <c r="B18" s="28" t="s">
        <v>57</v>
      </c>
      <c r="C18" s="28" t="s">
        <v>58</v>
      </c>
      <c r="D18" s="29">
        <v>3</v>
      </c>
      <c r="E18" s="29">
        <v>3</v>
      </c>
      <c r="F18" s="29">
        <v>3</v>
      </c>
      <c r="G18" s="29">
        <v>3</v>
      </c>
      <c r="H18" s="29">
        <v>3</v>
      </c>
      <c r="I18" s="29">
        <v>2</v>
      </c>
    </row>
    <row r="19" spans="1:9" ht="19.899999999999999" customHeight="1">
      <c r="A19" s="27">
        <v>14</v>
      </c>
      <c r="B19" s="28" t="s">
        <v>59</v>
      </c>
      <c r="C19" s="28" t="s">
        <v>60</v>
      </c>
      <c r="D19" s="29">
        <v>3</v>
      </c>
      <c r="E19" s="29">
        <v>5</v>
      </c>
      <c r="F19" s="29">
        <v>5</v>
      </c>
      <c r="G19" s="29">
        <v>4</v>
      </c>
      <c r="H19" s="29">
        <v>2</v>
      </c>
      <c r="I19" s="29">
        <v>4</v>
      </c>
    </row>
    <row r="20" spans="1:9" ht="19.899999999999999" customHeight="1">
      <c r="A20" s="27">
        <v>15</v>
      </c>
      <c r="B20" s="28" t="s">
        <v>61</v>
      </c>
      <c r="C20" s="28" t="s">
        <v>62</v>
      </c>
      <c r="D20" s="29">
        <v>2</v>
      </c>
      <c r="E20" s="29">
        <v>5</v>
      </c>
      <c r="F20" s="29">
        <v>4</v>
      </c>
      <c r="G20" s="29">
        <v>4</v>
      </c>
      <c r="H20" s="29">
        <v>4</v>
      </c>
      <c r="I20" s="29">
        <v>4</v>
      </c>
    </row>
    <row r="21" spans="1:9" ht="19.899999999999999" customHeight="1">
      <c r="A21" s="27">
        <v>16</v>
      </c>
      <c r="B21" s="28" t="s">
        <v>63</v>
      </c>
      <c r="C21" s="28" t="s">
        <v>64</v>
      </c>
      <c r="D21" s="29">
        <v>3</v>
      </c>
      <c r="E21" s="29">
        <v>5</v>
      </c>
      <c r="F21" s="29">
        <v>4</v>
      </c>
      <c r="G21" s="29">
        <v>4</v>
      </c>
      <c r="H21" s="29">
        <v>2</v>
      </c>
      <c r="I21" s="29">
        <v>4</v>
      </c>
    </row>
    <row r="22" spans="1:9" ht="19.899999999999999" customHeight="1">
      <c r="A22" s="27">
        <v>17</v>
      </c>
      <c r="B22" s="28" t="s">
        <v>65</v>
      </c>
      <c r="C22" s="28" t="s">
        <v>66</v>
      </c>
      <c r="D22" s="29">
        <v>4</v>
      </c>
      <c r="E22" s="29">
        <v>5</v>
      </c>
      <c r="F22" s="29">
        <v>4</v>
      </c>
      <c r="G22" s="29">
        <v>4</v>
      </c>
      <c r="H22" s="29">
        <v>4</v>
      </c>
      <c r="I22" s="29">
        <v>4</v>
      </c>
    </row>
    <row r="23" spans="1:9" ht="19.899999999999999" customHeight="1">
      <c r="A23" s="27">
        <v>18</v>
      </c>
      <c r="B23" s="28" t="s">
        <v>67</v>
      </c>
      <c r="C23" s="28" t="s">
        <v>68</v>
      </c>
      <c r="D23" s="29">
        <v>4</v>
      </c>
      <c r="E23" s="29">
        <v>5</v>
      </c>
      <c r="F23" s="29">
        <v>4</v>
      </c>
      <c r="G23" s="29">
        <v>4</v>
      </c>
      <c r="H23" s="29">
        <v>4</v>
      </c>
      <c r="I23" s="29">
        <v>4</v>
      </c>
    </row>
    <row r="24" spans="1:9" ht="15.75">
      <c r="A24" s="7"/>
      <c r="B24" s="20"/>
      <c r="C24" s="23" t="s">
        <v>78</v>
      </c>
      <c r="D24" s="30">
        <f t="shared" ref="D24:I24" si="0">AVERAGE(D6:D23)</f>
        <v>3.7222222222222223</v>
      </c>
      <c r="E24" s="30">
        <f t="shared" si="0"/>
        <v>4.7222222222222223</v>
      </c>
      <c r="F24" s="30">
        <f t="shared" si="0"/>
        <v>4.3888888888888893</v>
      </c>
      <c r="G24" s="30">
        <f t="shared" si="0"/>
        <v>4.333333333333333</v>
      </c>
      <c r="H24" s="30">
        <f t="shared" si="0"/>
        <v>3.8333333333333335</v>
      </c>
      <c r="I24" s="30">
        <f t="shared" si="0"/>
        <v>3.7777777777777777</v>
      </c>
    </row>
    <row r="25" spans="1:9" ht="45">
      <c r="A25" s="7"/>
      <c r="B25" s="31" t="s">
        <v>84</v>
      </c>
      <c r="C25" s="32"/>
      <c r="D25" s="33" t="str">
        <f>IF(D24&gt;=3.5,"3",IF(D24&gt;=3,"2",IF(D24&gt;=2.5,"1")))</f>
        <v>3</v>
      </c>
      <c r="E25" s="33" t="str">
        <f t="shared" ref="E25:I25" si="1">IF(E24&gt;=3.5,"3",IF(E24&gt;=3,"2",IF(E24&gt;=2.5,"1")))</f>
        <v>3</v>
      </c>
      <c r="F25" s="33" t="str">
        <f t="shared" si="1"/>
        <v>3</v>
      </c>
      <c r="G25" s="33" t="str">
        <f t="shared" si="1"/>
        <v>3</v>
      </c>
      <c r="H25" s="33" t="str">
        <f t="shared" si="1"/>
        <v>3</v>
      </c>
      <c r="I25" s="33" t="str">
        <f t="shared" si="1"/>
        <v>3</v>
      </c>
    </row>
    <row r="30" spans="1:9" ht="60">
      <c r="D30" s="15" t="s">
        <v>85</v>
      </c>
      <c r="E30" s="34" t="s">
        <v>76</v>
      </c>
      <c r="F30" s="34" t="s">
        <v>86</v>
      </c>
      <c r="G30" s="35" t="s">
        <v>87</v>
      </c>
      <c r="H30" s="36" t="s">
        <v>88</v>
      </c>
      <c r="I30" s="34" t="s">
        <v>89</v>
      </c>
    </row>
    <row r="31" spans="1:9" ht="15.75">
      <c r="D31" s="37" t="s">
        <v>11</v>
      </c>
      <c r="E31" s="38">
        <f>'[1]DIRECT CO-CF'!J270</f>
        <v>3</v>
      </c>
      <c r="F31" s="38">
        <v>3</v>
      </c>
      <c r="G31" s="39">
        <f>(0.8*E31+0.2*F31)</f>
        <v>3.0000000000000004</v>
      </c>
      <c r="H31" s="30">
        <v>2</v>
      </c>
      <c r="I31" s="37" t="s">
        <v>90</v>
      </c>
    </row>
    <row r="32" spans="1:9" ht="15.75">
      <c r="D32" s="37" t="s">
        <v>12</v>
      </c>
      <c r="E32" s="38">
        <f>'[1]DIRECT CO-CF'!J271</f>
        <v>3</v>
      </c>
      <c r="F32" s="38">
        <v>3</v>
      </c>
      <c r="G32" s="39">
        <f t="shared" ref="G32:G36" si="2">(0.8*E32+0.2*F32)</f>
        <v>3.0000000000000004</v>
      </c>
      <c r="H32" s="30">
        <v>2</v>
      </c>
      <c r="I32" s="37" t="s">
        <v>90</v>
      </c>
    </row>
    <row r="33" spans="4:9" ht="15.75">
      <c r="D33" s="37" t="s">
        <v>13</v>
      </c>
      <c r="E33" s="38">
        <f>'[1]DIRECT CO-CF'!J272</f>
        <v>3</v>
      </c>
      <c r="F33" s="38">
        <v>3</v>
      </c>
      <c r="G33" s="39">
        <f t="shared" si="2"/>
        <v>3.0000000000000004</v>
      </c>
      <c r="H33" s="30">
        <v>2</v>
      </c>
      <c r="I33" s="37" t="s">
        <v>90</v>
      </c>
    </row>
    <row r="34" spans="4:9" ht="15.75">
      <c r="D34" s="37" t="s">
        <v>14</v>
      </c>
      <c r="E34" s="38">
        <f>'[1]DIRECT CO-CF'!J273</f>
        <v>3</v>
      </c>
      <c r="F34" s="38">
        <v>3</v>
      </c>
      <c r="G34" s="39">
        <f t="shared" si="2"/>
        <v>3.0000000000000004</v>
      </c>
      <c r="H34" s="30">
        <v>2</v>
      </c>
      <c r="I34" s="37" t="s">
        <v>90</v>
      </c>
    </row>
    <row r="35" spans="4:9" ht="15.75">
      <c r="D35" s="37" t="s">
        <v>15</v>
      </c>
      <c r="E35" s="38">
        <f>'[1]DIRECT CO-CF'!J274</f>
        <v>3</v>
      </c>
      <c r="F35" s="38">
        <v>3</v>
      </c>
      <c r="G35" s="39">
        <f t="shared" si="2"/>
        <v>3.0000000000000004</v>
      </c>
      <c r="H35" s="30">
        <v>2</v>
      </c>
      <c r="I35" s="37" t="s">
        <v>90</v>
      </c>
    </row>
    <row r="36" spans="4:9" ht="15.75">
      <c r="D36" s="37" t="s">
        <v>16</v>
      </c>
      <c r="E36" s="38">
        <f>'[1]DIRECT CO-CF'!J275</f>
        <v>3</v>
      </c>
      <c r="F36" s="38">
        <v>3</v>
      </c>
      <c r="G36" s="39">
        <f t="shared" si="2"/>
        <v>3.0000000000000004</v>
      </c>
      <c r="H36" s="30">
        <v>2</v>
      </c>
      <c r="I36" s="37" t="s">
        <v>90</v>
      </c>
    </row>
    <row r="37" spans="4:9" ht="15.75">
      <c r="D37" s="114" t="s">
        <v>91</v>
      </c>
      <c r="E37" s="115"/>
      <c r="F37" s="116"/>
      <c r="G37" s="13">
        <f>AVERAGE(G31:G36)</f>
        <v>3.0000000000000004</v>
      </c>
      <c r="H37" s="29">
        <v>2</v>
      </c>
      <c r="I37" s="37" t="s">
        <v>90</v>
      </c>
    </row>
  </sheetData>
  <mergeCells count="5">
    <mergeCell ref="A1:I1"/>
    <mergeCell ref="A2:I2"/>
    <mergeCell ref="D3:I3"/>
    <mergeCell ref="D4:I4"/>
    <mergeCell ref="D37:F3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4"/>
  <sheetViews>
    <sheetView topLeftCell="A28" workbookViewId="0">
      <selection activeCell="Q46" sqref="Q46"/>
    </sheetView>
  </sheetViews>
  <sheetFormatPr defaultColWidth="8.7109375" defaultRowHeight="15"/>
  <cols>
    <col min="2" max="2" width="11.7109375" customWidth="1"/>
    <col min="3" max="4" width="12" customWidth="1"/>
    <col min="5" max="5" width="11.42578125" customWidth="1"/>
    <col min="6" max="7" width="12" customWidth="1"/>
    <col min="8" max="8" width="11.42578125" customWidth="1"/>
  </cols>
  <sheetData>
    <row r="3" spans="2:22" ht="16.5" customHeight="1">
      <c r="B3" s="2"/>
      <c r="C3" s="120" t="s">
        <v>92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7"/>
      <c r="P3" s="7"/>
      <c r="Q3" s="7"/>
    </row>
    <row r="4" spans="2:22">
      <c r="B4" s="121" t="s">
        <v>93</v>
      </c>
      <c r="C4" s="123" t="s">
        <v>94</v>
      </c>
      <c r="D4" s="123" t="s">
        <v>95</v>
      </c>
      <c r="E4" s="123" t="s">
        <v>96</v>
      </c>
      <c r="F4" s="123" t="s">
        <v>97</v>
      </c>
      <c r="G4" s="123" t="s">
        <v>98</v>
      </c>
      <c r="H4" s="123" t="s">
        <v>99</v>
      </c>
      <c r="I4" s="123" t="s">
        <v>100</v>
      </c>
      <c r="J4" s="123" t="s">
        <v>101</v>
      </c>
      <c r="K4" s="125" t="s">
        <v>102</v>
      </c>
      <c r="L4" s="125" t="s">
        <v>103</v>
      </c>
      <c r="M4" s="125" t="s">
        <v>104</v>
      </c>
      <c r="N4" s="125" t="s">
        <v>105</v>
      </c>
      <c r="O4" s="7"/>
      <c r="P4" s="7"/>
      <c r="Q4" s="7"/>
    </row>
    <row r="5" spans="2:22">
      <c r="B5" s="122"/>
      <c r="C5" s="124"/>
      <c r="D5" s="124"/>
      <c r="E5" s="124"/>
      <c r="F5" s="124"/>
      <c r="G5" s="124"/>
      <c r="H5" s="124"/>
      <c r="I5" s="124"/>
      <c r="J5" s="124"/>
      <c r="K5" s="126"/>
      <c r="L5" s="126"/>
      <c r="M5" s="126"/>
      <c r="N5" s="126"/>
      <c r="O5" s="7"/>
      <c r="P5" s="7"/>
      <c r="Q5" s="7"/>
    </row>
    <row r="6" spans="2:22">
      <c r="B6" s="3" t="s">
        <v>11</v>
      </c>
      <c r="C6" s="4">
        <v>3</v>
      </c>
      <c r="D6" s="4">
        <v>3</v>
      </c>
      <c r="E6" s="4">
        <v>3</v>
      </c>
      <c r="F6" s="4">
        <v>2</v>
      </c>
      <c r="G6" s="4">
        <v>3</v>
      </c>
      <c r="H6" s="4">
        <v>2</v>
      </c>
      <c r="I6" s="4">
        <v>3</v>
      </c>
      <c r="J6" s="4">
        <v>3</v>
      </c>
      <c r="K6" s="4">
        <v>2</v>
      </c>
      <c r="L6" s="4">
        <v>3</v>
      </c>
      <c r="M6" s="4">
        <v>2</v>
      </c>
      <c r="N6" s="4">
        <v>3</v>
      </c>
      <c r="O6" s="7"/>
      <c r="P6" s="7"/>
      <c r="Q6" s="7"/>
    </row>
    <row r="7" spans="2:22">
      <c r="B7" s="3" t="s">
        <v>12</v>
      </c>
      <c r="C7" s="4">
        <v>3</v>
      </c>
      <c r="D7" s="4">
        <v>3</v>
      </c>
      <c r="E7" s="4">
        <v>2</v>
      </c>
      <c r="F7" s="4">
        <v>3</v>
      </c>
      <c r="G7" s="4">
        <v>2</v>
      </c>
      <c r="H7" s="4">
        <v>3</v>
      </c>
      <c r="I7" s="4">
        <v>2</v>
      </c>
      <c r="J7" s="4">
        <v>2</v>
      </c>
      <c r="K7" s="4">
        <v>2</v>
      </c>
      <c r="L7" s="4">
        <v>2</v>
      </c>
      <c r="M7" s="4">
        <v>3</v>
      </c>
      <c r="N7" s="4">
        <v>3</v>
      </c>
      <c r="O7" s="7"/>
      <c r="P7" s="7"/>
      <c r="Q7" s="7"/>
      <c r="R7" s="117" t="s">
        <v>106</v>
      </c>
      <c r="S7" s="118"/>
      <c r="T7" s="118"/>
      <c r="U7" s="118"/>
      <c r="V7" s="118"/>
    </row>
    <row r="8" spans="2:22">
      <c r="B8" s="3" t="s">
        <v>13</v>
      </c>
      <c r="C8" s="4">
        <v>3</v>
      </c>
      <c r="D8" s="4">
        <v>3</v>
      </c>
      <c r="E8" s="4">
        <v>3</v>
      </c>
      <c r="F8" s="4">
        <v>3</v>
      </c>
      <c r="G8" s="4">
        <v>2</v>
      </c>
      <c r="H8" s="4">
        <v>2</v>
      </c>
      <c r="I8" s="4">
        <v>3</v>
      </c>
      <c r="J8" s="4">
        <v>3</v>
      </c>
      <c r="K8" s="4">
        <v>3</v>
      </c>
      <c r="L8" s="4">
        <v>2</v>
      </c>
      <c r="M8" s="4">
        <v>3</v>
      </c>
      <c r="N8" s="4">
        <v>3</v>
      </c>
      <c r="O8" s="7"/>
      <c r="P8" s="7"/>
      <c r="Q8" s="7"/>
      <c r="R8" s="118"/>
      <c r="S8" s="118"/>
      <c r="T8" s="118"/>
      <c r="U8" s="118"/>
      <c r="V8" s="118"/>
    </row>
    <row r="9" spans="2:22">
      <c r="B9" s="3" t="s">
        <v>14</v>
      </c>
      <c r="C9" s="4">
        <v>3</v>
      </c>
      <c r="D9" s="4">
        <v>3</v>
      </c>
      <c r="E9" s="4">
        <v>2</v>
      </c>
      <c r="F9" s="4">
        <v>2</v>
      </c>
      <c r="G9" s="4">
        <v>3</v>
      </c>
      <c r="H9" s="4">
        <v>3</v>
      </c>
      <c r="I9" s="4">
        <v>3</v>
      </c>
      <c r="J9" s="4">
        <v>3</v>
      </c>
      <c r="K9" s="4">
        <v>3</v>
      </c>
      <c r="L9" s="4">
        <v>2</v>
      </c>
      <c r="M9" s="4">
        <v>2</v>
      </c>
      <c r="N9" s="4">
        <v>3</v>
      </c>
      <c r="O9" s="7"/>
      <c r="P9" s="7"/>
      <c r="Q9" s="7"/>
      <c r="R9" s="119"/>
      <c r="S9" s="119"/>
      <c r="T9" s="119"/>
      <c r="U9" s="119"/>
      <c r="V9" s="119"/>
    </row>
    <row r="10" spans="2:22">
      <c r="B10" s="3" t="s">
        <v>15</v>
      </c>
      <c r="C10" s="4">
        <v>3</v>
      </c>
      <c r="D10" s="4">
        <v>3</v>
      </c>
      <c r="E10" s="4">
        <v>3</v>
      </c>
      <c r="F10" s="4">
        <v>2</v>
      </c>
      <c r="G10" s="4">
        <v>3</v>
      </c>
      <c r="H10" s="4">
        <v>3</v>
      </c>
      <c r="I10" s="4">
        <v>2</v>
      </c>
      <c r="J10" s="4">
        <v>2</v>
      </c>
      <c r="K10" s="4">
        <v>2</v>
      </c>
      <c r="L10" s="4">
        <v>3</v>
      </c>
      <c r="M10" s="4">
        <v>2</v>
      </c>
      <c r="N10" s="4">
        <v>3</v>
      </c>
      <c r="O10" s="7"/>
      <c r="P10" s="7"/>
      <c r="Q10" s="7"/>
    </row>
    <row r="11" spans="2:22">
      <c r="B11" s="3" t="s">
        <v>16</v>
      </c>
      <c r="C11" s="4">
        <v>3</v>
      </c>
      <c r="D11" s="4">
        <v>2</v>
      </c>
      <c r="E11" s="4">
        <v>3</v>
      </c>
      <c r="F11" s="4">
        <v>2</v>
      </c>
      <c r="G11" s="4">
        <v>3</v>
      </c>
      <c r="H11" s="4">
        <v>3</v>
      </c>
      <c r="I11" s="4">
        <v>3</v>
      </c>
      <c r="J11" s="4">
        <v>3</v>
      </c>
      <c r="K11" s="4">
        <v>3</v>
      </c>
      <c r="L11" s="4">
        <v>3</v>
      </c>
      <c r="M11" s="4">
        <v>3</v>
      </c>
      <c r="N11" s="4">
        <v>3</v>
      </c>
      <c r="O11" s="7"/>
      <c r="P11" s="7"/>
      <c r="Q11" s="7"/>
    </row>
    <row r="12" spans="2:22">
      <c r="B12" s="5" t="s">
        <v>107</v>
      </c>
      <c r="C12" s="6">
        <f>AVERAGE(C6:C11)</f>
        <v>3</v>
      </c>
      <c r="D12" s="6">
        <f t="shared" ref="D12:N12" si="0">AVERAGE(D6:D11)</f>
        <v>2.8333333333333335</v>
      </c>
      <c r="E12" s="6">
        <f t="shared" si="0"/>
        <v>2.6666666666666665</v>
      </c>
      <c r="F12" s="6">
        <f t="shared" si="0"/>
        <v>2.3333333333333335</v>
      </c>
      <c r="G12" s="6">
        <f t="shared" si="0"/>
        <v>2.6666666666666665</v>
      </c>
      <c r="H12" s="6">
        <f t="shared" si="0"/>
        <v>2.6666666666666665</v>
      </c>
      <c r="I12" s="6">
        <f t="shared" si="0"/>
        <v>2.6666666666666665</v>
      </c>
      <c r="J12" s="6">
        <f t="shared" si="0"/>
        <v>2.6666666666666665</v>
      </c>
      <c r="K12" s="6">
        <f t="shared" si="0"/>
        <v>2.5</v>
      </c>
      <c r="L12" s="6">
        <f t="shared" si="0"/>
        <v>2.5</v>
      </c>
      <c r="M12" s="6">
        <f t="shared" si="0"/>
        <v>2.5</v>
      </c>
      <c r="N12" s="6">
        <f t="shared" si="0"/>
        <v>3</v>
      </c>
      <c r="O12" s="7"/>
      <c r="P12" s="7"/>
      <c r="Q12" s="7"/>
    </row>
    <row r="13" spans="2:2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2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22" ht="30">
      <c r="B15" s="8" t="s">
        <v>87</v>
      </c>
      <c r="C15" s="9"/>
      <c r="D15" s="10" t="s">
        <v>94</v>
      </c>
      <c r="E15" s="10" t="s">
        <v>95</v>
      </c>
      <c r="F15" s="10" t="s">
        <v>96</v>
      </c>
      <c r="G15" s="10" t="s">
        <v>97</v>
      </c>
      <c r="H15" s="10" t="s">
        <v>98</v>
      </c>
      <c r="I15" s="10" t="s">
        <v>99</v>
      </c>
      <c r="J15" s="10" t="s">
        <v>100</v>
      </c>
      <c r="K15" s="10" t="s">
        <v>101</v>
      </c>
      <c r="L15" s="10" t="s">
        <v>102</v>
      </c>
      <c r="M15" s="10" t="s">
        <v>103</v>
      </c>
      <c r="N15" s="10" t="s">
        <v>104</v>
      </c>
      <c r="O15" s="10" t="s">
        <v>105</v>
      </c>
      <c r="P15" s="7"/>
      <c r="Q15" s="7"/>
    </row>
    <row r="16" spans="2:22" ht="15.75">
      <c r="B16" s="11">
        <v>3</v>
      </c>
      <c r="C16" s="12" t="s">
        <v>11</v>
      </c>
      <c r="D16" s="13">
        <f>(C6/3)*$B$16</f>
        <v>3</v>
      </c>
      <c r="E16" s="13">
        <f t="shared" ref="E16:O16" si="1">(D6/3)*$B$16</f>
        <v>3</v>
      </c>
      <c r="F16" s="13">
        <f t="shared" si="1"/>
        <v>3</v>
      </c>
      <c r="G16" s="13">
        <f t="shared" si="1"/>
        <v>2</v>
      </c>
      <c r="H16" s="13">
        <f t="shared" si="1"/>
        <v>3</v>
      </c>
      <c r="I16" s="13">
        <f t="shared" si="1"/>
        <v>2</v>
      </c>
      <c r="J16" s="13">
        <f t="shared" si="1"/>
        <v>3</v>
      </c>
      <c r="K16" s="13">
        <f t="shared" si="1"/>
        <v>3</v>
      </c>
      <c r="L16" s="13">
        <f t="shared" si="1"/>
        <v>2</v>
      </c>
      <c r="M16" s="13">
        <f t="shared" si="1"/>
        <v>3</v>
      </c>
      <c r="N16" s="13">
        <f t="shared" si="1"/>
        <v>2</v>
      </c>
      <c r="O16" s="13">
        <f t="shared" si="1"/>
        <v>3</v>
      </c>
      <c r="P16" s="7"/>
      <c r="Q16" s="7"/>
    </row>
    <row r="17" spans="2:17" ht="15.75">
      <c r="B17" s="11">
        <v>3</v>
      </c>
      <c r="C17" s="12" t="s">
        <v>12</v>
      </c>
      <c r="D17" s="13">
        <f>(C7/3)*$B$17</f>
        <v>3</v>
      </c>
      <c r="E17" s="13">
        <f t="shared" ref="E17:O17" si="2">(D7/3)*$B$17</f>
        <v>3</v>
      </c>
      <c r="F17" s="13">
        <f t="shared" si="2"/>
        <v>2</v>
      </c>
      <c r="G17" s="13">
        <f t="shared" si="2"/>
        <v>3</v>
      </c>
      <c r="H17" s="13">
        <f t="shared" si="2"/>
        <v>2</v>
      </c>
      <c r="I17" s="13">
        <f t="shared" si="2"/>
        <v>3</v>
      </c>
      <c r="J17" s="13">
        <f t="shared" si="2"/>
        <v>2</v>
      </c>
      <c r="K17" s="13">
        <f t="shared" si="2"/>
        <v>2</v>
      </c>
      <c r="L17" s="13">
        <f t="shared" si="2"/>
        <v>2</v>
      </c>
      <c r="M17" s="13">
        <f t="shared" si="2"/>
        <v>2</v>
      </c>
      <c r="N17" s="13">
        <f t="shared" si="2"/>
        <v>3</v>
      </c>
      <c r="O17" s="13">
        <f t="shared" si="2"/>
        <v>3</v>
      </c>
      <c r="P17" s="7"/>
      <c r="Q17" s="7"/>
    </row>
    <row r="18" spans="2:17" ht="15.75">
      <c r="B18" s="11">
        <v>3</v>
      </c>
      <c r="C18" s="12" t="s">
        <v>13</v>
      </c>
      <c r="D18" s="13">
        <f>(C8/3)*$B$18</f>
        <v>3</v>
      </c>
      <c r="E18" s="13">
        <f t="shared" ref="E18:O18" si="3">(D8/3)*$B$18</f>
        <v>3</v>
      </c>
      <c r="F18" s="13">
        <f t="shared" si="3"/>
        <v>3</v>
      </c>
      <c r="G18" s="13">
        <f t="shared" si="3"/>
        <v>3</v>
      </c>
      <c r="H18" s="13">
        <f t="shared" si="3"/>
        <v>2</v>
      </c>
      <c r="I18" s="13">
        <f t="shared" si="3"/>
        <v>2</v>
      </c>
      <c r="J18" s="13">
        <f t="shared" si="3"/>
        <v>3</v>
      </c>
      <c r="K18" s="13">
        <f t="shared" si="3"/>
        <v>3</v>
      </c>
      <c r="L18" s="13">
        <f t="shared" si="3"/>
        <v>3</v>
      </c>
      <c r="M18" s="13">
        <f t="shared" si="3"/>
        <v>2</v>
      </c>
      <c r="N18" s="13">
        <f t="shared" si="3"/>
        <v>3</v>
      </c>
      <c r="O18" s="13">
        <f t="shared" si="3"/>
        <v>3</v>
      </c>
      <c r="P18" s="7"/>
      <c r="Q18" s="7"/>
    </row>
    <row r="19" spans="2:17" ht="15.75">
      <c r="B19" s="11">
        <v>3</v>
      </c>
      <c r="C19" s="12" t="s">
        <v>14</v>
      </c>
      <c r="D19" s="13">
        <f>(C9/3)*$B$19</f>
        <v>3</v>
      </c>
      <c r="E19" s="13">
        <f t="shared" ref="E19:O19" si="4">(D9/3)*$B$19</f>
        <v>3</v>
      </c>
      <c r="F19" s="13">
        <f t="shared" si="4"/>
        <v>2</v>
      </c>
      <c r="G19" s="13">
        <f t="shared" si="4"/>
        <v>2</v>
      </c>
      <c r="H19" s="13">
        <f t="shared" si="4"/>
        <v>3</v>
      </c>
      <c r="I19" s="13">
        <f t="shared" si="4"/>
        <v>3</v>
      </c>
      <c r="J19" s="13">
        <f t="shared" si="4"/>
        <v>3</v>
      </c>
      <c r="K19" s="13">
        <f t="shared" si="4"/>
        <v>3</v>
      </c>
      <c r="L19" s="13">
        <f t="shared" si="4"/>
        <v>3</v>
      </c>
      <c r="M19" s="13">
        <f t="shared" si="4"/>
        <v>2</v>
      </c>
      <c r="N19" s="13">
        <f t="shared" si="4"/>
        <v>2</v>
      </c>
      <c r="O19" s="13">
        <f t="shared" si="4"/>
        <v>3</v>
      </c>
      <c r="P19" s="7"/>
      <c r="Q19" s="7"/>
    </row>
    <row r="20" spans="2:17" ht="15.75">
      <c r="B20" s="11">
        <v>3</v>
      </c>
      <c r="C20" s="12" t="s">
        <v>15</v>
      </c>
      <c r="D20" s="13">
        <f>(C10/3)*$B$20</f>
        <v>3</v>
      </c>
      <c r="E20" s="13">
        <f t="shared" ref="E20:O20" si="5">(D10/3)*$B$20</f>
        <v>3</v>
      </c>
      <c r="F20" s="13">
        <f t="shared" si="5"/>
        <v>3</v>
      </c>
      <c r="G20" s="13">
        <f t="shared" si="5"/>
        <v>2</v>
      </c>
      <c r="H20" s="13">
        <f t="shared" si="5"/>
        <v>3</v>
      </c>
      <c r="I20" s="13">
        <f t="shared" si="5"/>
        <v>3</v>
      </c>
      <c r="J20" s="13">
        <f t="shared" si="5"/>
        <v>2</v>
      </c>
      <c r="K20" s="13">
        <f t="shared" si="5"/>
        <v>2</v>
      </c>
      <c r="L20" s="13">
        <f t="shared" si="5"/>
        <v>2</v>
      </c>
      <c r="M20" s="13">
        <f t="shared" si="5"/>
        <v>3</v>
      </c>
      <c r="N20" s="13">
        <f t="shared" si="5"/>
        <v>2</v>
      </c>
      <c r="O20" s="13">
        <f t="shared" si="5"/>
        <v>3</v>
      </c>
      <c r="P20" s="7"/>
      <c r="Q20" s="7"/>
    </row>
    <row r="21" spans="2:17" ht="15.75">
      <c r="B21" s="11">
        <v>3</v>
      </c>
      <c r="C21" s="12" t="s">
        <v>16</v>
      </c>
      <c r="D21" s="13">
        <f>(C11/3)*$B$21</f>
        <v>3</v>
      </c>
      <c r="E21" s="13">
        <f t="shared" ref="E21:O21" si="6">(D11/3)*$B$21</f>
        <v>2</v>
      </c>
      <c r="F21" s="13">
        <f t="shared" si="6"/>
        <v>3</v>
      </c>
      <c r="G21" s="13">
        <f t="shared" si="6"/>
        <v>2</v>
      </c>
      <c r="H21" s="13">
        <f t="shared" si="6"/>
        <v>3</v>
      </c>
      <c r="I21" s="13">
        <f t="shared" si="6"/>
        <v>3</v>
      </c>
      <c r="J21" s="13">
        <f t="shared" si="6"/>
        <v>3</v>
      </c>
      <c r="K21" s="13">
        <f t="shared" si="6"/>
        <v>3</v>
      </c>
      <c r="L21" s="13">
        <f t="shared" si="6"/>
        <v>3</v>
      </c>
      <c r="M21" s="13">
        <f t="shared" si="6"/>
        <v>3</v>
      </c>
      <c r="N21" s="13">
        <f t="shared" si="6"/>
        <v>3</v>
      </c>
      <c r="O21" s="13">
        <f t="shared" si="6"/>
        <v>3</v>
      </c>
      <c r="P21" s="7"/>
      <c r="Q21" s="7"/>
    </row>
    <row r="22" spans="2:17" s="1" customFormat="1" ht="28.5">
      <c r="B22" s="14" t="s">
        <v>108</v>
      </c>
      <c r="C22" s="15"/>
      <c r="D22" s="16">
        <f>AVERAGE(D16:D21)</f>
        <v>3</v>
      </c>
      <c r="E22" s="16">
        <f t="shared" ref="E22:I22" si="7">AVERAGE(E16:E21)</f>
        <v>2.8333333333333335</v>
      </c>
      <c r="F22" s="16">
        <f t="shared" si="7"/>
        <v>2.6666666666666665</v>
      </c>
      <c r="G22" s="16">
        <f t="shared" si="7"/>
        <v>2.3333333333333335</v>
      </c>
      <c r="H22" s="16">
        <f t="shared" si="7"/>
        <v>2.6666666666666665</v>
      </c>
      <c r="I22" s="16">
        <f t="shared" si="7"/>
        <v>2.6666666666666665</v>
      </c>
      <c r="J22" s="16">
        <f t="shared" ref="J22:O22" si="8">AVERAGE(J16:J21)</f>
        <v>2.6666666666666665</v>
      </c>
      <c r="K22" s="16">
        <f t="shared" si="8"/>
        <v>2.6666666666666665</v>
      </c>
      <c r="L22" s="16">
        <f t="shared" si="8"/>
        <v>2.5</v>
      </c>
      <c r="M22" s="16">
        <f t="shared" si="8"/>
        <v>2.5</v>
      </c>
      <c r="N22" s="16">
        <f t="shared" si="8"/>
        <v>2.5</v>
      </c>
      <c r="O22" s="16">
        <f t="shared" si="8"/>
        <v>3</v>
      </c>
      <c r="P22" s="21"/>
      <c r="Q22" s="21"/>
    </row>
    <row r="23" spans="2:17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>
      <c r="B24" s="7"/>
      <c r="C24" s="7"/>
      <c r="D24" s="7"/>
      <c r="E24" s="7"/>
      <c r="F24" s="7" t="s">
        <v>78</v>
      </c>
      <c r="G24" s="17">
        <f>AVERAGE(D22:O22)</f>
        <v>2.6666666666666665</v>
      </c>
      <c r="H24" s="7" t="s">
        <v>109</v>
      </c>
      <c r="I24" s="7"/>
      <c r="J24" s="7"/>
      <c r="K24" s="7"/>
      <c r="L24" s="7"/>
      <c r="M24" s="7"/>
      <c r="N24" s="7"/>
      <c r="O24" s="7"/>
      <c r="P24" s="7"/>
      <c r="Q24" s="7"/>
    </row>
    <row r="25" spans="2:17">
      <c r="B25" s="7"/>
      <c r="C25" s="7"/>
      <c r="D25" s="7"/>
      <c r="E25" s="7"/>
      <c r="F25" s="7" t="s">
        <v>78</v>
      </c>
      <c r="G25" s="17">
        <f>AVERAGE(D22:K22)</f>
        <v>2.6875000000000004</v>
      </c>
      <c r="H25" s="7" t="s">
        <v>110</v>
      </c>
      <c r="I25" s="7"/>
      <c r="J25" s="7"/>
      <c r="K25" s="7"/>
      <c r="L25" s="7"/>
      <c r="M25" s="7"/>
      <c r="N25" s="7"/>
      <c r="O25" s="7"/>
      <c r="P25" s="7"/>
      <c r="Q25" s="7"/>
    </row>
    <row r="26" spans="2:17">
      <c r="B26" s="7"/>
      <c r="C26" s="7"/>
      <c r="D26" s="7"/>
      <c r="E26" s="7"/>
      <c r="F26" s="7" t="s">
        <v>78</v>
      </c>
      <c r="G26" s="17">
        <f>AVERAGE(L22:O22)</f>
        <v>2.625</v>
      </c>
      <c r="H26" s="7" t="s">
        <v>111</v>
      </c>
      <c r="I26" s="7"/>
      <c r="J26" s="7"/>
      <c r="K26" s="7"/>
      <c r="L26" s="7"/>
      <c r="M26" s="7"/>
      <c r="N26" s="7"/>
      <c r="O26" s="7"/>
      <c r="P26" s="7"/>
      <c r="Q26" s="7"/>
    </row>
    <row r="27" spans="2:17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>
      <c r="B28" s="18"/>
      <c r="C28" s="18"/>
      <c r="D28" s="18"/>
      <c r="E28" s="18"/>
      <c r="F28" s="18"/>
      <c r="G28" s="18"/>
      <c r="H28" s="18"/>
      <c r="I28" s="18"/>
      <c r="J28" s="7"/>
      <c r="K28" s="7"/>
      <c r="L28" s="7"/>
      <c r="M28" s="7"/>
      <c r="N28" s="7"/>
      <c r="O28" s="7"/>
      <c r="P28" s="7"/>
      <c r="Q28" s="7"/>
    </row>
    <row r="29" spans="2:17">
      <c r="B29" s="19"/>
      <c r="C29" s="19"/>
      <c r="D29" s="19"/>
      <c r="E29" s="19"/>
      <c r="F29" s="19"/>
      <c r="G29" s="19"/>
      <c r="H29" s="19"/>
      <c r="I29" s="19"/>
      <c r="J29" s="7"/>
      <c r="K29" s="7"/>
      <c r="L29" s="7"/>
      <c r="M29" s="7"/>
      <c r="N29" s="7"/>
      <c r="O29" s="7"/>
      <c r="P29" s="7"/>
      <c r="Q29" s="7"/>
    </row>
    <row r="30" spans="2:17" ht="15.7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0" t="s">
        <v>102</v>
      </c>
      <c r="O30" s="10" t="s">
        <v>103</v>
      </c>
      <c r="P30" s="10" t="s">
        <v>104</v>
      </c>
      <c r="Q30" s="10" t="s">
        <v>105</v>
      </c>
    </row>
    <row r="31" spans="2:17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0">
        <v>2.5</v>
      </c>
      <c r="O31" s="20">
        <v>2.5</v>
      </c>
      <c r="P31" s="20">
        <v>2.5</v>
      </c>
      <c r="Q31" s="20">
        <v>3</v>
      </c>
    </row>
    <row r="32" spans="2:17" ht="15.75">
      <c r="B32" s="10" t="s">
        <v>94</v>
      </c>
      <c r="C32" s="10" t="s">
        <v>95</v>
      </c>
      <c r="D32" s="10" t="s">
        <v>96</v>
      </c>
      <c r="E32" s="10" t="s">
        <v>97</v>
      </c>
      <c r="F32" s="10" t="s">
        <v>98</v>
      </c>
      <c r="G32" s="10" t="s">
        <v>99</v>
      </c>
      <c r="H32" s="10" t="s">
        <v>100</v>
      </c>
      <c r="I32" s="10" t="s">
        <v>101</v>
      </c>
      <c r="J32" s="7"/>
      <c r="K32" s="7"/>
      <c r="L32" s="7"/>
      <c r="M32" s="7"/>
      <c r="N32" s="7"/>
      <c r="O32" s="7"/>
      <c r="P32" s="7"/>
      <c r="Q32" s="7"/>
    </row>
    <row r="33" spans="2:17">
      <c r="B33" s="92">
        <v>3</v>
      </c>
      <c r="C33" s="20">
        <v>2.8</v>
      </c>
      <c r="D33" s="20">
        <v>2.7</v>
      </c>
      <c r="E33" s="20">
        <v>2.2999999999999998</v>
      </c>
      <c r="F33" s="20">
        <v>2.7</v>
      </c>
      <c r="G33" s="20">
        <v>2.7</v>
      </c>
      <c r="H33" s="20">
        <v>2.7</v>
      </c>
      <c r="I33" s="20">
        <v>2.7</v>
      </c>
      <c r="J33" s="7"/>
      <c r="K33" s="7"/>
      <c r="L33" s="7"/>
      <c r="M33" s="7"/>
      <c r="N33" s="7"/>
      <c r="O33" s="7"/>
      <c r="P33" s="7"/>
      <c r="Q33" s="7"/>
    </row>
    <row r="34" spans="2:17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>
      <c r="B40" s="7"/>
      <c r="C40" s="7"/>
      <c r="D40" s="18"/>
      <c r="E40" s="18"/>
      <c r="F40" s="18"/>
      <c r="G40" s="1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>
      <c r="B41" s="7"/>
      <c r="C41" s="7"/>
      <c r="D41" s="19"/>
      <c r="E41" s="19"/>
      <c r="F41" s="19"/>
      <c r="G41" s="19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>
      <c r="B42" s="7"/>
      <c r="C42" s="7"/>
      <c r="D42" s="19"/>
      <c r="E42" s="19"/>
      <c r="F42" s="19"/>
      <c r="G42" s="19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</sheetData>
  <mergeCells count="15">
    <mergeCell ref="R7:V9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Guidelines</vt:lpstr>
      <vt:lpstr>Direct CO</vt:lpstr>
      <vt:lpstr>Indirect CO</vt:lpstr>
      <vt:lpstr>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n0ak95</cp:lastModifiedBy>
  <dcterms:created xsi:type="dcterms:W3CDTF">2025-03-19T07:24:00Z</dcterms:created>
  <dcterms:modified xsi:type="dcterms:W3CDTF">2026-04-17T06:02:36Z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A61155A729D7405DBB9183C91787815A_12</vt:lpwstr>
  </property>
  <property fmtid="{D5CDD505-2E9C-101B-9397-08002B2CF9AE}" pid="3" name="KSOProductBuildVer">
    <vt:lpwstr>1033-12.2.0.23196</vt:lpwstr>
  </property>
</Properties>
</file>